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190" yWindow="64351" windowWidth="28800" windowHeight="16260" tabRatio="783" activeTab="2"/>
  </bookViews>
  <sheets>
    <sheet name="Overview" sheetId="1" r:id="rId1"/>
    <sheet name="FinancialData" sheetId="2" r:id="rId2"/>
    <sheet name="Risk Assessment" sheetId="3" r:id="rId3"/>
    <sheet name="Rating" sheetId="4" r:id="rId4"/>
    <sheet name="Project Indicators" sheetId="5" r:id="rId5"/>
    <sheet name="Lessons Learned" sheetId="6" r:id="rId6"/>
    <sheet name="Results Tracker" sheetId="7" r:id="rId7"/>
    <sheet name="Units for Indicators" sheetId="8" r:id="rId8"/>
  </sheets>
  <externalReferences>
    <externalReference r:id="rId11"/>
  </externalReferences>
  <definedNames>
    <definedName name="_06_002">#REF!</definedName>
    <definedName name="_06_003">#REF!</definedName>
    <definedName name="_06_006">#REF!</definedName>
    <definedName name="_06_007">#REF!</definedName>
    <definedName name="_06_009">#REF!</definedName>
    <definedName name="_06_009_WS__">#REF!</definedName>
    <definedName name="_06_010">#REF!</definedName>
    <definedName name="_06_010_WS__">#REF!</definedName>
    <definedName name="_06_011">#REF!</definedName>
    <definedName name="_06_012">#REF!</definedName>
    <definedName name="_06_012_WS__">#REF!</definedName>
    <definedName name="budget">#REF!</definedName>
    <definedName name="iincome">#REF!</definedName>
    <definedName name="income" localSheetId="6">#REF!</definedName>
    <definedName name="income">#REF!</definedName>
    <definedName name="incomelevel">'Results Tracker'!#REF!</definedName>
    <definedName name="info">'Results Tracker'!#REF!</definedName>
    <definedName name="master">#REF!</definedName>
    <definedName name="Month">'[1]Dropdowns'!$G$2:$G$13</definedName>
    <definedName name="overalleffect">'Results Tracker'!#REF!</definedName>
    <definedName name="physicalassets">'Results Tracker'!#REF!</definedName>
    <definedName name="_xlnm.Print_Area" localSheetId="1">'FinancialData'!$A$1:$H$79</definedName>
    <definedName name="quality">'Results Tracker'!#REF!</definedName>
    <definedName name="question">'Results Tracker'!#REF!</definedName>
    <definedName name="responses">'Results Tracker'!#REF!</definedName>
    <definedName name="state">'Results Tracker'!#REF!</definedName>
    <definedName name="type1">'Results Tracker'!#REF!</definedName>
    <definedName name="Year">'[1]Dropdowns'!$H$2:$H$36</definedName>
    <definedName name="yesno">'Results Tracker'!#REF!</definedName>
  </definedNames>
  <calcPr fullCalcOnLoad="1"/>
</workbook>
</file>

<file path=xl/comments7.xml><?xml version="1.0" encoding="utf-8"?>
<comments xmlns="http://schemas.openxmlformats.org/spreadsheetml/2006/main">
  <authors>
    <author>Anne Trevor</author>
  </authors>
  <commentList>
    <comment ref="H84" authorId="0">
      <text>
        <r>
          <rPr>
            <b/>
            <sz val="9"/>
            <rFont val="Tahoma"/>
            <family val="2"/>
          </rPr>
          <t>Anne Trevor:</t>
        </r>
        <r>
          <rPr>
            <sz val="9"/>
            <rFont val="Tahoma"/>
            <family val="2"/>
          </rPr>
          <t xml:space="preserve">
80km of coastal roads and related infrastructure, 140km flood protection, 9000 people with improved water infrastructure, 80% of involved coastal communities.</t>
        </r>
      </text>
    </comment>
  </commentList>
</comments>
</file>

<file path=xl/sharedStrings.xml><?xml version="1.0" encoding="utf-8"?>
<sst xmlns="http://schemas.openxmlformats.org/spreadsheetml/2006/main" count="1350" uniqueCount="673">
  <si>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</si>
  <si>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</si>
  <si>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</si>
  <si>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</si>
  <si>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</si>
  <si>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</si>
  <si>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</si>
  <si>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</si>
  <si>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</si>
  <si>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</si>
  <si>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</si>
  <si>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</si>
  <si>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</si>
  <si>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</si>
  <si>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</si>
  <si>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</si>
  <si>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</si>
  <si>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</si>
  <si>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</si>
  <si>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</si>
  <si>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</si>
  <si>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</si>
  <si>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</si>
  <si>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</si>
  <si>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</si>
  <si>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</si>
  <si>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</si>
  <si>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</si>
  <si>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</si>
  <si>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</si>
  <si>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</si>
  <si>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</si>
  <si>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</si>
  <si>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</si>
  <si>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</si>
  <si>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</si>
  <si>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</si>
  <si>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</si>
  <si>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</si>
  <si>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</si>
  <si>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</si>
  <si>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</si>
  <si>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</si>
  <si>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</si>
  <si>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</si>
  <si>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</si>
  <si>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</si>
  <si>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</si>
  <si>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</si>
  <si>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</si>
  <si>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</si>
  <si>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</si>
  <si>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</si>
  <si>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</si>
  <si>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</si>
  <si>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</si>
  <si>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</si>
  <si>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</si>
  <si>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</si>
  <si>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</si>
  <si>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</si>
  <si>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</si>
  <si>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</si>
  <si>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</si>
  <si>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</si>
  <si>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</si>
  <si>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</si>
  <si>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</si>
  <si>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</si>
  <si>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</si>
  <si>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</si>
  <si>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</si>
  <si>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</si>
  <si>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</si>
  <si>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</si>
  <si>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</si>
  <si>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</si>
  <si>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</si>
  <si>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</si>
  <si>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</si>
  <si>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</si>
  <si>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</si>
  <si>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</si>
  <si>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</si>
  <si>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</si>
  <si>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</si>
  <si>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</si>
  <si>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</si>
  <si>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</si>
  <si>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</si>
  <si>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</si>
  <si>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</si>
  <si>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</si>
  <si>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</si>
  <si>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</si>
  <si>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</si>
  <si>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</si>
  <si>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</si>
  <si>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</si>
  <si>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</si>
  <si>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</si>
  <si>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</si>
  <si>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</si>
  <si>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</si>
  <si>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</si>
  <si>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</si>
  <si>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</si>
  <si>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</si>
  <si>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</si>
  <si>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</si>
  <si>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</si>
  <si>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</si>
  <si>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</si>
  <si>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</si>
  <si>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</si>
  <si>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</si>
  <si>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</si>
  <si>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</si>
  <si>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</si>
  <si>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</si>
  <si>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</si>
  <si>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</si>
  <si>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</si>
  <si>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</si>
  <si>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</si>
  <si>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</si>
  <si>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</si>
  <si>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</si>
  <si>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</si>
  <si>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</si>
  <si>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</si>
  <si>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</si>
  <si>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</si>
  <si>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</si>
  <si>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</si>
  <si>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</si>
  <si>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</si>
  <si>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</si>
  <si>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</si>
  <si>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</si>
  <si>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</si>
  <si>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</si>
  <si>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</si>
  <si>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</si>
  <si>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</si>
  <si>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</si>
  <si>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</si>
  <si>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</si>
  <si>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</si>
  <si>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</si>
  <si>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</si>
  <si>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</si>
  <si>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</si>
  <si>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</si>
  <si>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</si>
  <si>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</si>
  <si>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</si>
  <si>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</si>
  <si>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</si>
  <si>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</si>
  <si>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</si>
  <si>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</si>
  <si>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</si>
  <si>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</si>
  <si>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</si>
  <si>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</si>
  <si>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</si>
  <si>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</si>
  <si>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</si>
  <si>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</si>
  <si>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</si>
  <si>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</si>
  <si>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</si>
  <si>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</si>
  <si>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</si>
  <si>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</si>
  <si>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</si>
  <si>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</si>
  <si>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</si>
  <si>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</si>
  <si>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</si>
  <si>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</si>
  <si>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</si>
  <si>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</si>
  <si>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</si>
  <si>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</si>
  <si>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</si>
  <si>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</si>
  <si>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</si>
  <si>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</si>
  <si>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</si>
  <si>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</si>
  <si>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</si>
  <si>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</si>
  <si>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</si>
  <si>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</si>
  <si>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</si>
  <si>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</si>
  <si>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</si>
  <si>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</si>
  <si>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</si>
  <si>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</si>
  <si>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</si>
  <si>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</si>
  <si>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</si>
  <si>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</si>
  <si>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</si>
  <si>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</si>
  <si>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</si>
  <si>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</si>
  <si>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</si>
  <si>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</si>
  <si>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</si>
  <si>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</si>
  <si>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</si>
  <si>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</si>
  <si>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</si>
  <si>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</si>
  <si>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</si>
  <si>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</si>
  <si>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</si>
  <si>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</si>
  <si>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</si>
  <si>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</si>
  <si>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</si>
  <si>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</si>
  <si>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</si>
  <si>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</si>
  <si>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</si>
  <si>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</si>
  <si>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</si>
  <si>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</si>
  <si>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</si>
  <si>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</si>
  <si>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</si>
  <si>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</si>
  <si>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</si>
  <si>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</si>
  <si>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</si>
  <si>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</si>
  <si>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</si>
  <si>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</si>
  <si>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</si>
  <si>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</si>
  <si>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</si>
  <si>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</si>
  <si>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</si>
  <si>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</si>
  <si>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</si>
  <si>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</si>
  <si>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</si>
  <si>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</si>
  <si>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</si>
  <si>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</si>
  <si>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</si>
  <si>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</si>
  <si>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</si>
  <si>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</si>
  <si>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</si>
  <si>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</si>
  <si>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</si>
  <si>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</si>
  <si>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</si>
  <si>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</si>
  <si>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</si>
  <si>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</si>
  <si>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</si>
  <si>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</si>
  <si>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</si>
  <si>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</si>
  <si>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</si>
  <si>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</si>
  <si>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</si>
  <si>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</si>
  <si>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</si>
  <si>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</si>
  <si>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</si>
  <si>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</si>
  <si>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</si>
  <si>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</si>
  <si>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</si>
  <si>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</si>
  <si>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PLANNED EXPENDITURE SCHEDULE</t>
  </si>
  <si>
    <t xml:space="preserve">Results Tracker for Adaptation Fund (AF)  Projects    </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</si>
  <si>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</si>
  <si>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</si>
  <si>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</si>
  <si>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</si>
  <si>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</si>
  <si>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</si>
  <si>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</si>
  <si>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</si>
  <si>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</si>
  <si>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</si>
  <si>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</si>
  <si>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</si>
  <si>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</si>
  <si>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</si>
  <si>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</si>
  <si>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</si>
  <si>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</si>
  <si>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</si>
  <si>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</si>
  <si>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</si>
  <si>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</si>
  <si>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</si>
  <si>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</si>
  <si>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</si>
  <si>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High</t>
  </si>
  <si>
    <t>Enhancing Resilience of Samoa’s Coastal Communities to Climate Change</t>
  </si>
  <si>
    <t>PIMS No. 4667</t>
  </si>
  <si>
    <t>UNDP</t>
  </si>
  <si>
    <t>25 Districts of Samoa</t>
  </si>
  <si>
    <t xml:space="preserve">Programme Reports: Inception Workshop Report, Quarterly Progress Reports, AF/PPCR Joint Programme Steering Committee meeting (3 March 2014) minutes
TORs for Programme Institutional Arrangement (AF/PPCR) - Technical Advisory Group, National Steering Committee, Joint Programme Management Unit (Programme Manager, Financial Management Specialist, Procurement Specialist, Environmental and Social Safeguards Specialist, Monitoring and Evaluation Specialist), Technical Advisor, Project Assistant (AF Specific), Technical Support Team (Community Liaison Officer, GIS Specialist, Coastal Morphology Specialist, Civil Engineer, Technical Planner)
Technical Reports/Documents - Methodological Report on the review and Implementation of the Coastal Infrastructure Management (CIM) Plans, Preliminary Review of Coastal Protection Measures, Matrix of preliminary costing and prioritization of CIM Plan actions.
Light Detection and Ranging (LiDAR) Software Training - PACCSAP </t>
  </si>
  <si>
    <t xml:space="preserve">www.undp-alm.org/projects/af-samoa </t>
  </si>
  <si>
    <t>MNRE (PUMA) - Kirisimasi Seumanutafa</t>
  </si>
  <si>
    <t>kirisimasi.seumanutafa@mnre.gov.ws</t>
  </si>
  <si>
    <t xml:space="preserve">Mid-term evaluation </t>
  </si>
  <si>
    <t>Asset Branding</t>
  </si>
  <si>
    <t>Stationery Material</t>
  </si>
  <si>
    <t>Administrative Assistant</t>
  </si>
  <si>
    <t>Promotion and Awareness Officer</t>
  </si>
  <si>
    <t>Community Liaison and Cultural Officer</t>
  </si>
  <si>
    <t>Information and Database Management Officer</t>
  </si>
  <si>
    <t>Project Management</t>
  </si>
  <si>
    <t xml:space="preserve">Output 3.5 Adaptation lessons learned and best practices generated through the adaptation implementation and related policy processes are captured and disseminated nationally and globally </t>
  </si>
  <si>
    <t>Output 3.4 Policymakers and technical officers in the relevant Ministries and Authorities are trained on climate risk assessment and planning processes for coastal adaptation.</t>
  </si>
  <si>
    <t>Output 3.3 Regulatory procedures for physical works implementation revised with climate change risks integrated.</t>
  </si>
  <si>
    <t>Output 3.2 Village hazard zone relocation handbook prepared to guide further relocation planning activities.</t>
  </si>
  <si>
    <t>Output 3.1 Revised national organisation and institutional structures for CIM Plans implementation.</t>
  </si>
  <si>
    <t>Outcome 3 - Institutional strengthening to support climate resilient coastal management policy frameworks</t>
  </si>
  <si>
    <t>Output 2.4. Flood protection measures are implemented in at least 5 districts and 15 villages.</t>
  </si>
  <si>
    <t>Output 2.3. Water supply enhanced to withstand climate change risks in least 5 districts and 15 villages.</t>
  </si>
  <si>
    <t>Output 2.2. Shoreline protection measures implemented in at least 10 districts and 40 villages.</t>
  </si>
  <si>
    <t>Output 2.1 Climate proofing measures implemented on coastal roads and related infrastructure in at least 10 districts and 40 villages</t>
  </si>
  <si>
    <t>Outcome 2 - Integrated Community-Based Coastal Adaptation and Disaster Risk Management measures</t>
  </si>
  <si>
    <t>Output 1.3. No. of community representatives trained on coastal risk assessment and adaptation and numbers of individuals engaged in those sessions</t>
  </si>
  <si>
    <t>Output 1.2. No. of Districts with village hazard zone relocation plans completed</t>
  </si>
  <si>
    <t>Output 1.1. No. of Districts covered by reviewed and updated CIM Plans with climate change risks fully integrated</t>
  </si>
  <si>
    <t>Outcome 1 - Strengthened awareness and ownership of coastal adaptation and climate risk reduction processes at community and national levels in 25 Districts and 139 villages</t>
  </si>
  <si>
    <t>PROJECTED COST (USD)</t>
  </si>
  <si>
    <t>Contractual Services - Individual</t>
  </si>
  <si>
    <t xml:space="preserve">Procurement of IT Equipment </t>
  </si>
  <si>
    <t>Office Furniture</t>
  </si>
  <si>
    <t>Stationery and Other Office Supplies</t>
  </si>
  <si>
    <r>
      <t>Procurement of P</t>
    </r>
    <r>
      <rPr>
        <sz val="11"/>
        <rFont val="Times New Roman"/>
        <family val="1"/>
      </rPr>
      <t>roject vehicle (new)</t>
    </r>
  </si>
  <si>
    <t>Output 1.3. Training delivered to 300 village leaders in 139 villages on review of CIM Plans and relocation planning process integrating climate risks.</t>
  </si>
  <si>
    <t>Output 1.2.Village hazard zone relocation plans formulated in at least 15 villages in selected districts</t>
  </si>
  <si>
    <t xml:space="preserve">Output 1.1. CIM Plans reviewed in 25 districts with climate induced disaster risk management fully integrated, adopting a Watershed and Ridge to Reef Management approach </t>
  </si>
  <si>
    <t>Outcome 1: Strengthened awareness and ownership of coastal adaptation and climate risk reduction processes at community and national levels in 25 Districts and 139 villages through gender-sensitive processes</t>
  </si>
  <si>
    <t>Estimated Cumulative total Project Expenditures as of 31 December 2015  (USD$)</t>
  </si>
  <si>
    <t>Cumulative  Total Disbursements from AF to end December 2015 (USD$)</t>
  </si>
  <si>
    <t xml:space="preserve">Financial information:  cumulative from project start to 31 December 2015 </t>
  </si>
  <si>
    <t xml:space="preserve">In the lack of systematic implementation of CIM Plans, the target villages and districts are highly exposed to climate-induced hazards </t>
  </si>
  <si>
    <t>Number of districts covered by review and updated CIM Plans with climate change risks fully integrated</t>
  </si>
  <si>
    <t>The 6 CIM Plans prepared under IAMP 1 have no DRM component. The 19 CIM Plans prepared under SIAM 2 require review</t>
  </si>
  <si>
    <t xml:space="preserve">The main issue has been the coordination and alignment with the WB-funded PPCR process and activities. Being reminded of the importance of ensuring a standard approach to the review of the CIM Plan, 16 districts for PPCR and 25 under AF, was considered critical to minimize confusion when dealt with communities and villages. The PMU, to jointly manage the two projects, has taken more time than anticipated to be recruited.  
While AF awaits the common approach to review the CIM Plans, it has progressed to implement some solutions identified through other national plans. The Government reconfirms that the proposed CIM Plan Review will provide the latest information on prioritized adaptation and risk reduction options. This is a way forward and the timeframe of AF might have to change to align with PPCR. </t>
  </si>
  <si>
    <t>Medium</t>
  </si>
  <si>
    <t>Weak cooperation by villages in proposed districts.</t>
  </si>
  <si>
    <t>Low</t>
  </si>
  <si>
    <t>Land disputes amongst village members adversely affecting village relocation land use planning.</t>
  </si>
  <si>
    <t>Limited human resources in Government ministries and agencies to contribute to the activities.</t>
  </si>
  <si>
    <t>A series of unusually adverse climatic conditions damage adaptation measures being implemented, or weaken the interest of key stakeholders to addressing adaptation issues.</t>
  </si>
  <si>
    <t>The techniques and technologies developed are not gender sensitive – i.e. they increase inequity between men and women or change the social roles of men and women in a way that reduces self reliance.</t>
  </si>
  <si>
    <t>Stakeholders are not able to perceive reductions in vulnerability over the time-scale determined by programme duration;</t>
  </si>
  <si>
    <t>Too early to report anything conclusive on this point as activities that would reduce vulnerability to communities have not yet been fully implemented.</t>
  </si>
  <si>
    <t xml:space="preserve">By the end of year one at least 8, year two 18 and by the completion of the programme at least 25 districts will have their CIM Plans reviewed and updated with climate change risks fully integrated through balanced involvement of man, women, and youth population. </t>
  </si>
  <si>
    <t>There are currently no village relocation plans available to guide relocation activities for households to move out rom coastal hazard zones.</t>
  </si>
  <si>
    <t>By the end of year one 5, year two 10 and by the completion of the programme at least 15 districts will have at least one village hazard zone relocation plan completed through balanced involvement of man, women and youth population.</t>
  </si>
  <si>
    <t>Number of community representatives trained on coastal risk assessment and adaptation and numbers of individuals engaged in those sessions.</t>
  </si>
  <si>
    <t xml:space="preserve">Currently, there has been no training for village leaders in coastal adaptation and climate reduction processes including village relocation planning. </t>
  </si>
  <si>
    <t xml:space="preserve">Outcome 2: Increased adaptive capacity of coastal communities to adapt to coastal hazards and risks induces by climate in 25 Districts and 139 villages. </t>
  </si>
  <si>
    <t xml:space="preserve">There has been road reconstructions and upgrading undertaken in response to past hazards, such as the 2009 tsunami but without integrating systematically climate change related risks in the process. </t>
  </si>
  <si>
    <t xml:space="preserve">By the end of the programme at least 80km of coastal roads and related infrastructure is improved to withstand climate change and variability-induced stress.  </t>
  </si>
  <si>
    <t xml:space="preserve">There are only a few villages where shoreline adaptation measures have been introduced through the PACC and CBDAMPIC projects, but only in a pilot fashion. </t>
  </si>
  <si>
    <t xml:space="preserve">Number of population and communities accessing improved water sector services and infrastructure to manage impacts on water supply induced by climate change and variability. </t>
  </si>
  <si>
    <t xml:space="preserve">The target villages lack robust water supply system to withstand climate-induced impacts in water supply. </t>
  </si>
  <si>
    <t>By the end of the project at least 80% of the coastal communities involved perceive risk reduction to climate-induced hazards.</t>
  </si>
  <si>
    <t>Outcome 3: Strengthened institutional capacity of government sectors to integrate climate and disaster risk and resilient into coastal management related policy frameworks, processes and responses.</t>
  </si>
  <si>
    <t>A revised CIM Plan management institutional structure is set up by the end of year one of the project.</t>
  </si>
  <si>
    <t>A blueprint established and tested for village relocation processes.</t>
  </si>
  <si>
    <t>There are currently no guidelines or procedures in place as to how to undertake village relocations in Samoa.</t>
  </si>
  <si>
    <t xml:space="preserve">A complete and operationally tested village relocation handbook is developed by the end of the project to guide future relocation planning exercises. </t>
  </si>
  <si>
    <t xml:space="preserve">Improved regulatory procedures for physical works implementation with climate change and disaster risk considerations incorporated. </t>
  </si>
  <si>
    <t xml:space="preserve">Revised regulatory procedures for CIM Plan works is prepared by the end of the year 3 of the programme. </t>
  </si>
  <si>
    <t xml:space="preserve">Number of policymakers and technical officers trained on climate risk assessment and planning processes for coastal adaptation. </t>
  </si>
  <si>
    <t>Km of coastal roads and related infrastructure improved to withstand climate change and variability-induced stress</t>
  </si>
  <si>
    <t>amataga.penaia@mnre.gov.ws</t>
  </si>
  <si>
    <t>Extreme climatic events and geophysical hazards damage or eradicate programme results, or cause major disturbances resulting in delays due to needed emergency and recovery processes.</t>
  </si>
  <si>
    <t>Poor collaboration between project partners.</t>
  </si>
  <si>
    <t>Consultation with communities for the development of the  Relocation Handbook to capture the necessary processes and procedures, ensure village ownership and minimize disputes.</t>
  </si>
  <si>
    <t>Stakeholders are not able to distinguish vulnerability to climate change from baseline weaknesses in land, coastal, and water resources management.</t>
  </si>
  <si>
    <t>Objective: Strengthened ability of coastal communities to  make informed decisions about climate-change induced hazards and undertake concrete  adaptation actions</t>
  </si>
  <si>
    <t>By the end of the programme 139 villages in 25 districts are protected from climate-induced risks as a result of coastal adaptation measures implemented guided by revised CIM Plans.</t>
  </si>
  <si>
    <t>Number of watersheds with integrated flood risk management measures implemented</t>
  </si>
  <si>
    <t>Improved drainage and reduced flooding by the end of programme.</t>
  </si>
  <si>
    <t>Integrated flood-risk management plans/measures implemented in at least 10 watersheds/ 80 Km of waterways, involving at least 15 of villages.</t>
  </si>
  <si>
    <t>The Adaptation Fund Board  has considered and has decided to approve the extension of the programme completion date from
1 May 2016 to 1 November 2017.</t>
  </si>
  <si>
    <t>Returned AF funds (Undisbursed 2013)</t>
  </si>
  <si>
    <t>UNDP, Reis Lopez Rello/Anne Trevor</t>
  </si>
  <si>
    <t>reis.lopez.rello@undp.org / anne.trevor@undp.org</t>
  </si>
  <si>
    <t>ACEO, Planning and Urban Management Agency</t>
  </si>
  <si>
    <t xml:space="preserve">Outcome 1: Strengthened awareness and ownership of coastal adaptation and climate risk reduction processes at community and national levels in 25 Districts and 139 villages through gender-sensitive processes
</t>
  </si>
  <si>
    <t xml:space="preserve">1.1. CIM Plans reviewed in 25 districts with climate induced disaster risk management fully integrated, adopting a Watershed and Ridge to Reef Management approach </t>
  </si>
  <si>
    <t>Marginally satisfactory</t>
  </si>
  <si>
    <t>1.2. Village hazard zone relocation plans formulated at least 15 villages in selected districts</t>
  </si>
  <si>
    <t xml:space="preserve">1. Development of selection criteria
2. Village consultations
3. Preparation of Village Hazard Zone Relocation Plans – Group 1 – 5 villages
</t>
  </si>
  <si>
    <t>1.3. Training delivered to 300 village leaders in 139 villages on review of CIM Plans and relocation planning process integrating climate risks.</t>
  </si>
  <si>
    <t>1. Preliminary Sui o le Nuu briefing – Year 1</t>
  </si>
  <si>
    <t>Outcome 2: Increased adaptive capacity of coastal communities to adapt to coastal hazards and risks induced by climate change in 25 Districts and 139 villages</t>
  </si>
  <si>
    <t>2.1. Climate proofing measures implemented on coastal roads and related infrastructure in at least 10 districts and 40 villages</t>
  </si>
  <si>
    <t xml:space="preserve">1. Review of CIM Plans Project database to specify roading projects.
2. Procurement of design consultant.
3. Preparation of site-specific designs and cost estimates for selected projects.
4. Implementation Year 1 projects - 10 villages.
</t>
  </si>
  <si>
    <t>Marginally Satisfactorily</t>
  </si>
  <si>
    <t>2.2. Shoreline protection measures implemented in at least 10 districts and 40 villages.</t>
  </si>
  <si>
    <t xml:space="preserve">1. Review of CIM Plans Project database to specify shoreline protection measures projects.
2. Procurement of design consultant.
3. Preparation of site-specific designs and cost estimates for selected projects.
4. Implementation Year 1 projects - 10 villages.
</t>
  </si>
  <si>
    <t>2.3 Water supply enhanced in least 5 districts and 15 villages.</t>
  </si>
  <si>
    <t xml:space="preserve">1. Review of CIM Plans Project database to specify Water supply enhancement projects.
2. Procurement of design consultant.
3. Preparation of site-specific and cost estimates for selected projects.
4. Implementation Year 1 projects – 3villages.
</t>
  </si>
  <si>
    <t>2.4 Flood protection measures are implemented in at least 5 districts and 15 villages</t>
  </si>
  <si>
    <t xml:space="preserve">1. Review of CIM Plans Project database to identify candidate flood protection measures projects.
2. Procurement of design consultant.
3. Preparation of preliminary designs and cost estimates for selected projects.
4. Implementation Year 1 projects –3 villages.
</t>
  </si>
  <si>
    <t>Outcome 3: Strengthened institutional capacity of government sectors to integrate climate and disaster risk and resilience into coastal management-related policy frameworks, processes and responses.</t>
  </si>
  <si>
    <t>3.1. Revised national organization and institutional structures for CIM Plans implementation.</t>
  </si>
  <si>
    <t xml:space="preserve">1. Review current organizations and structures.
2. Develop revised arrangements and suggested method of implementation.
3. Prepare MOU’s for agreement between key partners.
</t>
  </si>
  <si>
    <t>Marginally Unsatisfactory</t>
  </si>
  <si>
    <t>3.2 Village relocation handbook prepared to guide further relocation planning activities.</t>
  </si>
  <si>
    <t xml:space="preserve">1. Preparation of draft Village Relocation Handbook.
2. Consultation with key stakeholders and Sui o le Nuu briefings.
3. Finalized Village Hazard Zone Relocation Handbook
</t>
  </si>
  <si>
    <t xml:space="preserve">3.3 Regulatory procedures for physical works implementation revised with climate change risks integrated. </t>
  </si>
  <si>
    <t xml:space="preserve">1. Review of contracts and procurement procedures.
2. Preparation of revised procurement manual and design guidelines for adaptation works incorporating CCA and DRM components.
</t>
  </si>
  <si>
    <t>3.4 Policymakers and technical officers in the relevant Ministries and Authorities are trained on climate risk assessment and planning processes for coastal adaptation.</t>
  </si>
  <si>
    <t xml:space="preserve">1. Conduct introductory workshop and training needs analysis.
2. Develop training plan and materials.
3. Training Workshops – Year 1.
</t>
  </si>
  <si>
    <t>3.5  Adaptation lessons learned and best practices generated through the adaptation implementation and related policy processes are captured and disseminated nationally and globally through appropriate mechanisms</t>
  </si>
  <si>
    <t xml:space="preserve">1. Develop programme communications strategy and plan.
2. Prepare and operationalize web site material.
3. Prepare and publish programme communications. 
4. Prepare material for Environment Week – Year 1.
</t>
  </si>
  <si>
    <t>Marginally Satisfactory</t>
  </si>
  <si>
    <t>Please Provide the Name and Contact information of person(s) responsible for completing the Rating section</t>
  </si>
  <si>
    <t>Marginally unsatisfactory</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</si>
  <si>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</si>
  <si>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The recruitment of a resettlement specialist was on hold awaiting the recruitment of the CIM Plan Review team which is now being finalized.  We are now finalizing the TA to develop the hand book to be recruited by March 2016, which will inform the relocation plans intended for 15 villages.</t>
  </si>
  <si>
    <t>The approved 2016 workplan will secure resources for the completion of the review of the PUMA Act; and secondly provide resources for the development of road standards with climate change risks integrated. Both activities are schedule to commence during the second quarter of 2016.</t>
  </si>
  <si>
    <t>With the CIM Plan Review now cleared for implementation, supporting workshops for policy makers and technical officers from other ministries who will be involved through the TAG on climate risk assessment and planning processes for coastal adaptation will be organized and conducted.</t>
  </si>
  <si>
    <t>Kirisimasi Seumanutafa, Principal Officer, PUMA (MNRE) - Assistant Project Director</t>
  </si>
  <si>
    <t xml:space="preserve"> 0 districts completed so far.  The CIM Plan Review will commence in 2016 and expected to complete in July 2017. A set of initial site-specific interventions has been defined based on CIM Plan info and more recent assessments and consultations, covering a total of four districts. 
</t>
  </si>
  <si>
    <t>Institutional review by government is ongoing. The project is intended to implement findings i.e. Streamlining CIM Plans in the proposed structure around the 2nd quarter 2016</t>
  </si>
  <si>
    <t>Leaders from all target villages and districts were involved in initial workshops held in Upolu and Savaii in February and March 2014. Three villages are engaged in a set of initial site-specific interventions initiated under Outcome 2.</t>
  </si>
  <si>
    <t xml:space="preserve"> The methodology propose for the the CIM Plan Review with involve communities.  In fact, the final CIM Plan will be signed off by Government and Representatives of the respective villages/districts.</t>
  </si>
  <si>
    <t xml:space="preserve"> Involvement of all key government ministries and agencies will coordinated through the Technical Advisory Group. For specific expertise that are required for approved activities and not available within ministries/agencies, will be sourced by the project.</t>
  </si>
  <si>
    <t xml:space="preserve">Disaster Management Office has been drawn in as one of the key stakeholders of the project. They are a member of the Technical Advisory Group and have offered Disaster Risk Reduction options for the project activities and CIM Plan actions identified. </t>
  </si>
  <si>
    <t>The National Election is scheduled for March 4 2016.  It is envisage that there will be some resheduling in fielding community activities particularly post election for a month while the new government is being formed and become operational. During this time, the project can focus review and monitoring.</t>
  </si>
  <si>
    <t>Relocation plans to be prepared along the CIM Plan Review which is now schedule for 2016</t>
  </si>
  <si>
    <t xml:space="preserve">Under PPCR, a Community Engagement Plan was prepared to guide involvement on communities in the CIM Plan Review. Under PPCR, 18 Villages were visited validating their CIM Plans. The same will be done for AF Villages/districts in 2016 as part of the CIM Plan Review.  </t>
  </si>
  <si>
    <t>Four (4) access roads at a total length of 7.35km will all be completed by Quarter 1 of 2016. The allocated budget for this activity far from sufficient in meeting the 80km target.</t>
  </si>
  <si>
    <t>A flood study for the Vaisigano Catchment in Apia has been conducted. Other catchment areas are being looked at under other projects i.e. LDCF and EWACC</t>
  </si>
  <si>
    <t>A TA to develop the relocation handbook will be recruited during the first quarter 2016 to align with the CIM Plan Review program.</t>
  </si>
  <si>
    <t>Related activities are the (1) Review of the PUMA Act; (2) Development of road standard integrating climate change risk</t>
  </si>
  <si>
    <t>MNRE has established a Data and Knowledge Base Management Facility  and the project will utilize it to exchange project products and experience.</t>
  </si>
  <si>
    <t>Audit</t>
  </si>
  <si>
    <t>TAG Meetings</t>
  </si>
  <si>
    <t>Anne Trevor-Stanley, Reis Lopez Rello</t>
  </si>
  <si>
    <t>anne.trevor@undp.org; reis.lopez.rello@undp.org</t>
  </si>
  <si>
    <t>Satisfactory</t>
  </si>
  <si>
    <t>Equatorial Guinea</t>
  </si>
  <si>
    <t>List outputs and corresponding amount spent for the current reporting period</t>
  </si>
  <si>
    <t>Office Furniture/Equipment</t>
  </si>
  <si>
    <t>UNDP support services (for procurement, payments etc.)</t>
  </si>
  <si>
    <t>Status decreased to medium as greater understanding and coordination within the TAG is being realised. Actions taken:  Joint activities with government agencies that are within the scope of the project and identified in the agency annual workplan. For instances the Independent water scheme for Lona and Masina jointly coordinated by the project and the Ministry of Women; Fusi Saoluafata access road etc betwen the project and the land Transport Authority; The Manase beach replenishment project between the Samoa Tourisms Authority as examples. Within MNRE, the Project unit is working with GIS/technical services for GIS support work; the Forestry/Environment Division for ribarian replanting and coastal replanting etc.</t>
  </si>
  <si>
    <t xml:space="preserve">The CIM Plan Database has been updated upon completion of the CIM Plan Implementation status.  Other intervention works were progressed given priority in current CIM Plan and other related plans. For instance; 1.4km of access road  for Fusi Saoluafata has completed.  The implementation of works for the identified zones in the drainage program for key vulnerable areas i.e. Zone 5 (Matautu to Afiamalu - 10 villages ) of 11.552 km  at a contract price of ST 160,918.70 and zone 6 (Moataa to Laulii - 5 villages) of 16.784 km at a contract price of SAT 221,332.45 was completed in October 2015. The work was retendered for another 12 months and contracts were signed to complete in October 2016.   </t>
  </si>
  <si>
    <t xml:space="preserve">The community water supply enhancement projects in Ma’asina , Lona and Lele’a  has completed in August 2015. Bluebird Construction Limited has been awarded the contract for a total Contract Price of SAT$833,023.82, inclusive of taxation. All 3 villages or 544 people (based on 2011 Population) will have access to the water project. One project has been approved for Sili, on the island of Savaii, for 2016. </t>
  </si>
  <si>
    <t>Recruitment of a resettlement specialist is currently ongoing, contract expected to be awarded in March 2016.</t>
  </si>
  <si>
    <t>Type of Indicator (indicators towards Objectives, Outcomes, etc.…)</t>
  </si>
  <si>
    <t>Outcome 1: Strengthen awareness and ownership of coastal adaptation and climate risk reduction processes at community and national levels in 25 districts and 139 villages through Gender-sensitive processes</t>
  </si>
  <si>
    <t xml:space="preserve">Number of districts with village hazards zone relocation plans completed. </t>
  </si>
  <si>
    <t xml:space="preserve">Km of coastline with climate resilient shoreline and flood protection measures introduced, including vegetation planting along the coast and riparian streams and beach replenishment. </t>
  </si>
  <si>
    <t>Contracting for detail design and implementation of beach replenishment the Manase area in Savaii is underway for 2016. Arrangement to establish 5 sites for riparian activities is schedule for 2016</t>
  </si>
  <si>
    <r>
      <rPr>
        <sz val="10"/>
        <color indexed="8"/>
        <rFont val="Times New Roman"/>
        <family val="1"/>
      </rPr>
      <t>By the completion of the programme climate resilient shoreline and flood protection measures are introduced in at least 140km coastline and riparian streams, including vegetation planting in at least 60km coast and 50km of riparian streams, and beach replenishment techniques applied in at least 2 sites and 10 km coastline.</t>
    </r>
    <r>
      <rPr>
        <sz val="10"/>
        <color indexed="8"/>
        <rFont val="Calibri"/>
        <family val="2"/>
      </rPr>
      <t xml:space="preserve"> </t>
    </r>
  </si>
  <si>
    <t>Population of 544 people from the 3 villages, Ma'asina, Lona and Lele'a is benefitting from the water enhancement projects. One water enhancement project is approved in the AWP 2016 for Sili in the island of Savaii.</t>
  </si>
  <si>
    <r>
      <rPr>
        <sz val="10"/>
        <color indexed="8"/>
        <rFont val="Times New Roman"/>
        <family val="1"/>
      </rPr>
      <t>By the end of the programmes at least 9,000 inhabitants in 15 villages have their water supply and associated infrastructure improved to manage climate-induced impacts of water supply</t>
    </r>
    <r>
      <rPr>
        <sz val="10"/>
        <color indexed="8"/>
        <rFont val="Calibri"/>
        <family val="2"/>
      </rPr>
      <t xml:space="preserve">. </t>
    </r>
  </si>
  <si>
    <t xml:space="preserve">Perception of coastal communities on changes in climate-induced risks as a result of interventions.  </t>
  </si>
  <si>
    <t>Expecting high community involvement during the  CIM Plan Review to start in 2016.</t>
  </si>
  <si>
    <t>Revised national organization and institutional structures to implement CIM Plans.</t>
  </si>
  <si>
    <t>There is currently no organisation specifically identified to coordinate the implementation of CIM Plan recommended works at the village and district level.</t>
  </si>
  <si>
    <t xml:space="preserve">Current regulatory procedures for physical works are incomplete and do not have consistent references to either climate change or disaster risk considerations incorporated. </t>
  </si>
  <si>
    <t xml:space="preserve">Policymakers and technical officers have low to moderate levels of understanding of climate risk assessment and planning processes fir coastal adaptation. </t>
  </si>
  <si>
    <t>Training is schedule to be part of the CIM Plan review process now schedule for 2016.</t>
  </si>
  <si>
    <t>1. Preliminary Sui o le Nuu briefing – Year 1                                                                                                                     2. Preliminary Sui o le Nuu briefing – Year 2</t>
  </si>
  <si>
    <t>1. Review of CIM Plans Project database to specify roading projects.
2. Procurement of design consultant.
3. Preparation of site-specific designs and cost estimates for selected projects.
4. Implementation Year 1 projects - 10 villages.                                                                                            
5. Implementation Year 2 projects - 10 villages.</t>
  </si>
  <si>
    <t>1. Review of CIM Plans Project database to specify shoreline protection measures projects.
2. Procurement of design consultant.
3. Preparation of site-specific designs and cost estimates for selected projects.
4. Implementation Year 1 projects - 10 villages.                                            
5. Implementation Year 2 projects - 10 villages.</t>
  </si>
  <si>
    <t>1. Review of CIM Plans Project database to specify Water supply enhancement projects.
2. Procurement of design consultant.
3. Preparation of site-specific and cost estimates for selected projects.
4. Implementation Year 1 projects – 3villages.
5. Implementation Year 2 projects – 3villages</t>
  </si>
  <si>
    <t>1. Review of CIM Plans Project database to identify candidate flood protection measures projects.
2. Procurement of design consultant.
3. Preparation of preliminary designs and cost estimates for selected projects.
4. Implementation Year 1 projects –3 villages.                                                                                 
5. Implementation Year 2 projects – 3 villages</t>
  </si>
  <si>
    <t>1. Conduct introductory workshop and training needs analysis.
2. Develop training plan and materials.
3. Training Workshops – Year 1.                                                                4. Training Workshops - Year 2</t>
  </si>
  <si>
    <t>1. Develop programme communications strategy and plan.
2. Prepare and operationalize web site material.
3. Prepare and publish programme communications. 
4. Prepare material for Environment Week – Year 1.               
5. Prepare materials for Environment Week - Year 2</t>
  </si>
  <si>
    <t xml:space="preserve">The CIM Plan Database has been updated upon completion of the CIM Plan Implementation status in 2015.  While the CIM plans have not yet been reviewed, priority identified in the current CIM plans were implemented following works were completed under this output; 1.4km of access road  for Fusi Saoluafata and Mulinuu, while roading for Falelatai, Mulifanua and Tufutafoe are underway to be completed in Q1 2016. A drainage programme was implemetned in identified key vulnerable areas in Zone 5 (Matautu to Afiamalu - 10 villages ) of 11.552 km and zone 6 (Moataa to Laulii - 5 villages).   </t>
  </si>
  <si>
    <r>
      <t>AMOUNT (</t>
    </r>
    <r>
      <rPr>
        <b/>
        <sz val="11"/>
        <rFont val="Times New Roman"/>
        <family val="1"/>
      </rPr>
      <t>USD</t>
    </r>
    <r>
      <rPr>
        <b/>
        <sz val="11"/>
        <color indexed="8"/>
        <rFont val="Times New Roman"/>
        <family val="1"/>
      </rPr>
      <t>)</t>
    </r>
  </si>
  <si>
    <t>9th - 20th November 2015</t>
  </si>
  <si>
    <t>Mr.  Suluimalo Amataga Penaia, Chief Executive Officer, Ministry of Natuaral Resources and Environment</t>
  </si>
  <si>
    <t>Ms. Peseta Noumea Simi, Chief Executive Officer, Ministry of Foreign Affairs and Trade</t>
  </si>
  <si>
    <t>noumea@mfat.gov.ws</t>
  </si>
  <si>
    <t>Number of risk-exposed  coastal communities protected through coastal adaptation measures based on climate-sensitive Community integrated management Plans (CIMP)</t>
  </si>
  <si>
    <t xml:space="preserve">By the end of the Programme at least 100 policymakers and technical officers exhibit improved levels of understanding of climate risk assessment and planning processes for coastal adaptation. </t>
  </si>
  <si>
    <t xml:space="preserve">Number of knowledge management product and South-South exchange events carried out. </t>
  </si>
  <si>
    <t>Absence of a communication strategy and lack of information management system to support adaptation of coastal villages and districts to climate change risks.</t>
  </si>
  <si>
    <t xml:space="preserve">By the end of the programme a communication strategy is developed and information and lessons learnt are compiled and disseminated to local, regional and international stakeholders through at least 4 different mediums. By the end of Year 1 the project web site is operational and not fewer than 5 project communications have been published. By the end of Year 2 not fewer than 10 further project communications have been published. </t>
  </si>
  <si>
    <t>The CIM Plan Database was updated upon completion of the CIM Plan Implementation status. The Vaiala Seawall (520m) was completed and launch in December 2015. The Saleia Rock Wall (765m) will complete in May 2016. The design and supervision services for the 2 sites was contracted to Tinai Gordon and Associates at a Contract Price of SAT$186,000.00. The Fusi access road has completed with three others (Pata, Mulifanua and Tufutafoe) to completed during the first quarter of 2016.  The Beach replenishment project  services at Manase will  be provided by Tonkin and Taylor Firm, NZ, who will provide the detail design and implementation. This activity has been approved under AF for 2016.</t>
  </si>
  <si>
    <t xml:space="preserve">Delayed Procurement as a result of multiple factors (i.e) limited or no interest bidder/ Unsuccessful Negotiations/     </t>
  </si>
  <si>
    <t>MNRE PUMA has completed its institutional review which informs PUMA organisational /structural and operational matters. Such information is quite critical and  is now being considered in the development of the TOR  that will guide the restructuring and institutionalising of the CIM Plans at both division and ministry level.  This is being approved for 2016 and intended to complete by June 2016.</t>
  </si>
  <si>
    <t>The approach taken on board by the project team with engaging communities and stakeholders is to ensure the involvement of all men, women and youth especially in the community level. The climate resilience measures  (i.e) access roads, seawall, upgrade water reticulation systems currently being constructed in the selected villages benefits all level of the community</t>
  </si>
  <si>
    <t>This programme is designed to complete a holistic and country-wide approach to climate change adaptation in the coastal zones in Samoa. It will provide the vehicle to revise and implement the approved Coastal Infrastructure Management (CIM) Plans on the ground as a practical community based response to adaptation. The program will result in a “whole of country” adaptation response for coastal management at the nationwide scale. The implementation of appropriate responses will be supported by the programme through site specific design of adaptation interventions and active community engagement in the process.
The programme will serve to implement the CIM Strategy, which was originally prepared in 2000 and revised in 2006 to include specific reference to CC related issues. In particular the predicted hazard zones were reviewed against the NAPA data (2005) and inter-alia the Climate Risk Profiles (2007) and reference was made to expected land use impacts from more frequent and intense cyclone events. There is an opportunity under this programme to consider the more detailed and updated climate change projections now available for Samoa. The Strategy which has as its central focus a theme of “resilience”, directs coastal adaptation to focus upon activities which will have a positive effect upon community resilience. It sets out a range of adaptation actions that include both "soft” actions such as managed retreat and “hard” engineered solutions such as seawalls. The CIM Strategy has been endorsed by Cabinet as official Government policy with respect to coastal management.</t>
  </si>
  <si>
    <t xml:space="preserve">Low perception of communities relative to climate induced risks </t>
  </si>
  <si>
    <t>Unrealised Gain/loss</t>
  </si>
  <si>
    <t>Status is medium as we are still in the Tropical Cyclone season (starting October 2015 ending April 2016.  Village access roads that were under construction in the last quarter of 2015 (i.e) Mulifanua and Pata Falelatai were partially affected by rainfall in December which cause disturbance on the planned completion period. Actions:  Disaster Management Office and Meteorology division are the key stakeholders of the Technical Advisory Group given their national mandate on disaster management and weather forecast to regularly provide advice/information.</t>
  </si>
  <si>
    <t xml:space="preserve">Integration and dissemination of information and knowledge has been challenging. This requires substantial communication and systematization scaling up once project results are achieved. </t>
  </si>
  <si>
    <t>N/A</t>
  </si>
  <si>
    <t>The project's outcome 1 and 2 are targeting at community (Outcome 1: Strengthened awareness and ownership of coastal adaptation and climate risk reduction processes at community and national levels in 25 Districts and 139 villages and Outcome 2: Increased adaptive capacity of coastal communities to adapt to coastal hazards and risks induced by climate change in 25 Districts and 139 villages). Community/national impact is not yet measurable at MTE. However, the project has made some steps towards achieving the targets for these outcomes. It is realistic that most of the outputs will be achieved in the second half of the project (2016-2017).</t>
  </si>
  <si>
    <t>MTE is making a recommendation to align programme targets (Outcome target) into respective line ministries targets to ensure the country ownership and potential replication of climate change adaptation activities beyond programme completion. The project has been successful in securing financial and technical resources to support the programme activities. The project's co-financing was present at the community level where the project delivered climate change adaptation activities. This represents positive signal towards long-term sustainability of the project.</t>
  </si>
  <si>
    <t>MTE is recommending for the following measures to be taken: 1) Revise work-plan and targets to determine achievable targets/ activities by programme closure 2) Provide more regular trainings to various government, district and community stakeholders in relation to CC vulnerability assessments, adaptation measures and planning (by selecting a core target and trusted groups of individuals) 3) Increase technical and planning exchanges and partnerships with current and planned projects addressing climate change</t>
  </si>
  <si>
    <t>MTE is recommending for more knowledge/inforamtion sharing through a more regular (quarterly) exhange/capacity building trainings (i.e. adaptation activities planning, implementation, monitoring and evaluation, climate change and DRR risks assessments) among various national stakeholders.</t>
  </si>
  <si>
    <t>This cannot be fully evaluated at the MTE point, as the most of the implementation will occur during 2016-2017. Nevertheless, the project has shown a potential to replicate demonstration adaptation techniques at different sites (i.e. in-land access, community water schemes).</t>
  </si>
  <si>
    <t xml:space="preserve">Enhancing resilience through activities in the infrastructure sector (seawalls, road constructions, river banks) will require large financial and technical commitments in order to replicate in other sites, otherwise the impact could be spatial and temporal. </t>
  </si>
  <si>
    <t xml:space="preserve">This cannot be fully evaluated at the MTE point, as the most of the implementation will occur during 2016-2017. Nevetheless, the project has shown a potential in institutionalizing project results into policies, regulation and manuals, and by integrating programme targets into line ministries policies and targets. </t>
  </si>
  <si>
    <t xml:space="preserve">The programme has progressed in implementing low-cost and replicable climate change adaptation activities as regards to water management, while adaptation activities in the infrastructure sector (seawall, road construction, river bank), albeit having a significant spatial and temporal development impact, will require larger financial and technical commitments to be replicated in other sites. </t>
  </si>
  <si>
    <r>
      <t xml:space="preserve">1. Development of revised CIM Plan template
2. Review of flood protection requirements
3. Preparation of revised IAMP 1 districts CIM Plans 
</t>
    </r>
    <r>
      <rPr>
        <sz val="11"/>
        <rFont val="Times New Roman"/>
        <family val="1"/>
      </rPr>
      <t>4. Preparation of revised IAMP 1 districts CIM Plans                                                                                                                                                                                                                                                                                                       5. Coastal Infrastructure Management Strategy 2006 reviewed and updated</t>
    </r>
  </si>
  <si>
    <t>Outcome 1: Strengthened awareness and ownership of coastal adaptation and climate risk reduction processes at community and national levels in 25 Districts and 139 villages through gender-sensitive processes.</t>
  </si>
  <si>
    <t>Outcome 2: Increased adaptive capacity of coastal communities to adapt to coastal hazards and risks induced by climate change in 25 Districts and 139 villages.</t>
  </si>
  <si>
    <t xml:space="preserve">1. Development of selection criteria
2. Village consultations
3. Preparation of Village Hazard Zone Relocation Plans – Group 1 – 5 villages 
4.  Preparation of Village Hazard Zone Relocation Plans – Group 2 – 5 villages 
</t>
  </si>
  <si>
    <t>The rehabilitation and upgrade of Independent Water Scheme in Ma’asina , Lona and Lele’a were completed in 2015.</t>
  </si>
  <si>
    <t>1. Development of revised CIM Plan template
2. Review of flood protection requirements
3. Preparation of revised IAMP 1 districts CIM Plans 
4. Coastal Infrastructure Management Strategy 2006 reviewed and updated</t>
  </si>
  <si>
    <t>2 Initial Workshops held in Upolu and Savaii in February and March 2014 involved approx. 250 village leaders from 25 districts - Sui o Nuu (village major), Sui Tamaitai o Nuu (Women Group Rep). With the CIM Plan Review program to start in the second quarter for AF districts, we envisage continual involvement of communities as the review moves from districts to district til July 2017. In addition further direct trainings will be conducted through the roll out of the Small grants via CSSP</t>
  </si>
  <si>
    <t>Website has been prepared through UNDP assistance as agreed due to capacity constraints in MNRE IT division, project information has been disseminated at Environment week, Information boards have also been produced for all project sites and project information diseeminated during project launch</t>
  </si>
  <si>
    <t xml:space="preserve">By the end of the project at least 300 village representatives (including matais, women and youth groups) trained (year 1-50, year 2-100, year 3-200) involving traditional leaders, women and youth representatives. </t>
  </si>
  <si>
    <t>Given the delay in implemention, it is still early to measure lessons learned with regard to gender. Nevetheless, two of the project outcomes focus at community level, consisting of men, women and children.</t>
  </si>
  <si>
    <t>RISK ASSESSMENT</t>
  </si>
  <si>
    <t>Adaptation Fund Strategic Results Framework</t>
  </si>
  <si>
    <t>Project ID</t>
  </si>
  <si>
    <t>Type of implementing entity</t>
  </si>
  <si>
    <t>Country</t>
  </si>
  <si>
    <t>Region</t>
  </si>
  <si>
    <t>Asia-Pacific</t>
  </si>
  <si>
    <t>Sector</t>
  </si>
  <si>
    <t>Multi-sector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</si>
  <si>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</si>
  <si>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</si>
  <si>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</si>
  <si>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</si>
  <si>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</si>
  <si>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indexed="8"/>
        <rFont val="Calibri"/>
        <family val="2"/>
      </rPr>
      <t>Core Indicator</t>
    </r>
    <r>
      <rPr>
        <sz val="11"/>
        <color theme="1"/>
        <rFont val="Calibri"/>
        <family val="2"/>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</si>
  <si>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</si>
  <si>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</si>
  <si>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</si>
  <si>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</si>
  <si>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</si>
  <si>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</si>
  <si>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</si>
  <si>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</si>
  <si>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</si>
  <si>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</si>
  <si>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</si>
  <si>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</si>
  <si>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</si>
  <si>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</si>
  <si>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</si>
  <si>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</si>
  <si>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</si>
  <si>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</si>
  <si>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indexed="8"/>
        <rFont val="Calibri"/>
        <family val="2"/>
      </rPr>
      <t>Core Indicator</t>
    </r>
    <r>
      <rPr>
        <sz val="11"/>
        <color theme="1"/>
        <rFont val="Calibri"/>
        <family val="2"/>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</si>
  <si>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</si>
  <si>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</si>
  <si>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</si>
  <si>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</si>
  <si>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</si>
  <si>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</si>
  <si>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</si>
  <si>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</si>
  <si>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</si>
  <si>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</si>
  <si>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</si>
  <si>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</si>
  <si>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</si>
  <si>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</si>
  <si>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</si>
  <si>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</si>
  <si>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</si>
  <si>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</si>
  <si>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</si>
  <si>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</si>
  <si>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</si>
  <si>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</si>
  <si>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</si>
  <si>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2: Partially not aware</t>
  </si>
  <si>
    <t>5: Fully aware</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</si>
  <si>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</si>
  <si>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</si>
  <si>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</si>
  <si>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</si>
  <si>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</si>
  <si>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National</t>
  </si>
  <si>
    <t>1: Non responsive (Lacks all elements )</t>
  </si>
  <si>
    <t>4: Mostly responsive (Most defined elements)</t>
  </si>
  <si>
    <t>2: Partially responsive (Lacks most elements)</t>
  </si>
  <si>
    <r>
      <rPr>
        <b/>
        <u val="single"/>
        <sz val="11"/>
        <color indexed="8"/>
        <rFont val="Calibri"/>
        <family val="2"/>
      </rPr>
      <t>Core Indicator</t>
    </r>
    <r>
      <rPr>
        <sz val="11"/>
        <color theme="1"/>
        <rFont val="Calibri"/>
        <family val="2"/>
      </rPr>
      <t xml:space="preserve"> 4.2: Assets produced, developed, improved or strengthened</t>
    </r>
  </si>
  <si>
    <t>Targeted asset</t>
  </si>
  <si>
    <t>Changes in asset (quantitative or qualitative)</t>
  </si>
  <si>
    <t>2: Physical asset (produced/improved/strenghtened)</t>
  </si>
  <si>
    <t>1: Not improved</t>
  </si>
  <si>
    <t>4: Mostly Improved</t>
  </si>
  <si>
    <t>2: Somewhat improved</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</si>
  <si>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</si>
  <si>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</si>
  <si>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</si>
  <si>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Indicator 4.1.2: No. of physical assets strengthened or constructed to withstand conditions resulting from climate variability and change (by asset types)</t>
  </si>
  <si>
    <t>Number of assets</t>
  </si>
  <si>
    <t>Community</t>
  </si>
  <si>
    <t>Coastal management</t>
  </si>
  <si>
    <t>Multi-community</t>
  </si>
  <si>
    <t>Water management</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</si>
  <si>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</si>
  <si>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</si>
  <si>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</si>
  <si>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</si>
  <si>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indexed="8"/>
        <rFont val="Calibri"/>
        <family val="2"/>
      </rPr>
      <t>Core Indicator</t>
    </r>
    <r>
      <rPr>
        <sz val="11"/>
        <color theme="1"/>
        <rFont val="Calibri"/>
        <family val="2"/>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</si>
  <si>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</si>
  <si>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</si>
  <si>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</si>
  <si>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</si>
  <si>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</si>
  <si>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</si>
  <si>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</si>
  <si>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</si>
  <si>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</si>
  <si>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</si>
  <si>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</si>
  <si>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</si>
  <si>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</si>
  <si>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</si>
  <si>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</si>
  <si>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</si>
  <si>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</si>
  <si>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</si>
  <si>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indexed="8"/>
        <rFont val="Calibri"/>
        <family val="2"/>
      </rPr>
      <t>Core Indicator</t>
    </r>
    <r>
      <rPr>
        <sz val="11"/>
        <color theme="1"/>
        <rFont val="Calibri"/>
        <family val="2"/>
      </rPr>
      <t xml:space="preserve"> 6.1.2: Increased income, or avoided decrease in income</t>
    </r>
  </si>
  <si>
    <r>
      <t xml:space="preserve">Number of households </t>
    </r>
    <r>
      <rPr>
        <i/>
        <sz val="9"/>
        <color indexed="8"/>
        <rFont val="Calibri"/>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</si>
  <si>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</si>
  <si>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</si>
  <si>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</si>
  <si>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</si>
  <si>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</si>
  <si>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2: Most not integrated</t>
  </si>
  <si>
    <t>5: All (Fully integrated)</t>
  </si>
  <si>
    <t>3: Some</t>
  </si>
  <si>
    <t>Output 7:Improved integration of climate-resilience strategies into country development plans</t>
  </si>
  <si>
    <t>Indicator 7.1: No. of policies introduced or adjusted to address climate change risks</t>
  </si>
  <si>
    <t>No. of Policies introduced or adjusted</t>
  </si>
  <si>
    <t>Other policy</t>
  </si>
  <si>
    <t>Indicator 7.2: No. of targeted development strategies with incorporated climate change priorities enforced</t>
  </si>
  <si>
    <t>No. of Development strategies</t>
  </si>
  <si>
    <t>Regulation</t>
  </si>
  <si>
    <t>Effectiveness</t>
  </si>
  <si>
    <t xml:space="preserve">Please note that the amount above, both the Cumulative Total Disbursements from AF to end December 2015 and the Estimated Cumulative Total Project Expenditures as of 31 December 2015, are in USD
The expenditure for the third and current year (2015) of the project has substantially increased compared to the first two years of the project. A comprehensive review of  the CIM Plans was largely delayed and nothing was undertaken in the 3rd year except the ground trothing and preparation for CIM reviews. The LiDAR survey took place during the 3rd year, 2015/current year. Key studies and information gathering (i.e.) LiDAR Survey and Technical Assistance was awarded in 2015 and contract deliverables will be completed in 2016 to support implementation of  project activity and is coordinated through the World Bank Pilot Program for Climate Resilience (PPCR). In addition, close collaboration and coordination of AF funded activities with the PPCR-ECR project since  2014 to develop coordinated management arrangement for the two programmes and to formulate a methodology to review CIM Plans. Some institutional challenges and delays relate in particular to the procurement and implementation of the CIM Plan Review under PPCR which took about a year and resulted in a new procurement altogether. The mobilisation of the Project Management Services (PMS) Team under the PPCR is providing some assistance, mainly budget and contract management, to the AF Project. </t>
  </si>
  <si>
    <t>There is no committed co-financing in the project but during the implementation of the project there has been in cash co-financing from WB PPCR project for the PMSU amounting to $1,674,561.20, the LIDAR $1,396,100 and the community engagement plan $55.583</t>
  </si>
  <si>
    <t>As MoF and MNRE decided to implement thi programme in a coordinated manner with the PPCR programme, any delay in that would impact on achieving desired “whole of country” approach (joint project outputs and outcomes) and reduce scope to deliver AF project as outlined in proposal.</t>
  </si>
  <si>
    <t>Status maintains at High during the reporting period. Actions taken:    As planned, a single firm with two teams were to run the CIM Plan review for PPCR and AF districts simultaneously. The approach was revisited during the world bank mission in November 2015 and therefore agreed to refine the methodology whereby a Team Leader will be recruited instead to manage the work plan of the consultation of all villages, liaise closely with  relevant line agencies in identification and evaluation of village level sub-projects, develop a proposal and the required terms of reference for updating the CIM Plans for the respective districts; 16 for PPCR and 25 for AF. For AF the ToR for the Team Leader was circulated early January for comments.  Recruitment will be carried our Q2/Q3. We intend to have all the CIM Plan for AF districts completed by July 2017.</t>
  </si>
  <si>
    <t>Procurement of Technical Assistants for the project significantly impacting on the delivery of this project particularly the key activities (i.e) recruiting of a CIMP review team. While the recruitment process commences early 2015, the new approach to recruit only the Team Leader was considered in late November 2015 after the negotiation with the only qualified firm failed . The Team Leader is set to start Q2/Q3.</t>
  </si>
  <si>
    <t xml:space="preserve"> As planned, a single firm with two teams were to run the CIMs Plan review for PPCR and AF districts simultaneously. The approach was revisited during the world bank mission in November 2015 and therefore agreed to refine the methodology whereby a Team Leader will be recruited instead to manage the work plan of the consultation of all villages, liaise closely with  relevant line agencies in identification and evaluation of village level sub-projects, develop a proposal and the required terms of reference for updating the CIM Plans for the respective districts; 16 for PPCR and 25 for AF. For AF the ToR for the Team Leader was circulated early January for comments.  Recruitment will be carried out Q2/Q3. We intend to have all the CIM Plan for AF districts completed by July 2017.
The project has completed the review of the CIM Plan Implementation Status.  The information has provided guidance on partners involved with the CIM Plan implementation and secondly the level of commitment to implement interventions. In addition, the project has also completed the review of the CIM Plan Strategy considering the ridge to reef approach.
</t>
  </si>
  <si>
    <t>A flood study for the Vaisigano Catchment that was conducted under the project will inform required intervention during the CIM Plan Review. Under EWACC (Economy Wide Approach Climate Change implemented by MNRE) is resourcing similar studies in other watershed areas within AF districts. Note efforts under 2.1 where drainages are being cleared to avoid flooding.</t>
  </si>
  <si>
    <r>
      <t xml:space="preserve">The project has experienced significant delays in implementation mainly due to challenges in aligning with the WB-funded PPCR project among MoF and MNRE, in order to ensure a whole of a country integrated process, in particular the CIM Plan Review.  There is now the focus to allow for more ownership whereby a Team Leader will be recruited to map out CIM  Plan Review program and activities and propose where additional experts are required.  This is different from the original focus where a firm consisting of 8 experts were to be recruited to conduct the CIM Plan Review. 
With a steady improvement in delivery witnessed in 2015, Government is comfortable that this progress will continue in 2016, especially for the CIM Plan Review and the Institutional supporting activities now that the approach for the review is finalized. Other includes:
a) Assistant CEO of PUMA has resigned after about 20 months with the project .  He was the key contact for MNRE on the project. His new post as CEO of the Ministry of Works, Transport and Infrastructure (MWTI) will be definitely critical in seeing the successful continuation of the project, as MWTI is member of the TAG as well as being the regulator for all infrastructure services provider for government. The Principal Strategic Planning Officer, PUMA, who was the project contact for MNRE during the first 14 months will fill in while  recruiting a replacement.  It will be smooth transition given his active involvement with the project.
b) The Technical Advisory Group (TAG) has met to facilitate the implementation of related project activities with respective agencies; DMO, WRD, PUMA, LTA, MWCSD, MWTI, CSSP. 
c) To facilitate progress, key procurements will continue to be handled through UNDP as per the MoU.  For this year, these will be for the service of the AF-Climate Resilience Team Leader and other experts required; TA for the Preparation of the Relocation hand book and Plans, and probably the TA for institutional Review for CIM Plan Implementation. The ministry will monitor the viability of this MoU with UNDP. 
</t>
    </r>
    <r>
      <rPr>
        <b/>
        <sz val="11"/>
        <rFont val="Times New Roman"/>
        <family val="1"/>
      </rPr>
      <t xml:space="preserve">
</t>
    </r>
  </si>
  <si>
    <t xml:space="preserve">The project has progressed significantly during this period and this supports the satisfactory rating it has been given. This was shown from the delivery to date in terms of expenditure. However, the most critical activity which is the CIM Plan Review is now only scheduled to start Q2/Q3 of 2016 and it is important that momentum is realized to ensure completion by July 2017.  Further more, the institutional, training and policy related activities, is now schedule for 2016, which fit in well with the CIM Plan Review schedule ensuring these are in place for the management of CIM Plans within and across all stakeholders.   We envisage an enhanced consolidated implementation and delivery progress in the end of 2016, given 2017 is last year of the AF project.
</t>
  </si>
  <si>
    <t>As stated several places above, the CIM plan review is delayed as MoF and MNRE decided to coordinate efforts of both PPCR and AF projects to review the CIM plans nationwide in a coordinated matter. This coordination efforts from Gov have caused major delays.
In addition, technical studies for beach replenishment were completed in Manase in 2015 and the works are to commence in 2016. Vaiala seawall was completed in 2015 and Saleia works commenced in 2015 will be completed in Q2 2016</t>
  </si>
  <si>
    <t>The Relocation Handbook preparation has been inserted into the ToR for the Resettlement Specialist that is to be recruited via UNDP in Q2 of 2016</t>
  </si>
  <si>
    <t>The AWP 2016 has allocated resources for the development of road standards with climate change risks integrated. Activities are schedule to commence during the second quarter of 2016.</t>
  </si>
  <si>
    <t>The Resettlement Specialist ToR has been finalized and will be advertised and procured via UNDP in Q2 2016.</t>
  </si>
  <si>
    <t>Trainings have been scheduled to take place alongside the CIM Plan Review that will take place in Q3 2016.</t>
  </si>
  <si>
    <t>ToR has been developed fand approved for an Institutional Strengthening Specilist to review the current organization and structure of the Ministry. This specialist will be recruited via UNDP and it is scheduled to be onboard by Q3 2016</t>
  </si>
  <si>
    <t>AF-Technical Officers received training through SPC and and NIWA on strengthening disaster and climate risk resilience in urban development as well as Pacific catastrophe risk assessment &amp; Finance initiatives. Training workshops was also oganized through contractors with government to consult with village communities on water conservation and CCA, for instance in Lona, Lele'a and Ma'asina, a consultation with the villages tabout their Independent Water Scheme Systems. Consultations also took place for the flood-study of the Vaisigano catchment with the residents within this area. Trainings within the communities will also be conducted alongside the CIMP review.</t>
  </si>
  <si>
    <t xml:space="preserve">After the flood study in 2014, the only implementation work in 2015 is the drainage programme mention in 2.1 above. </t>
  </si>
  <si>
    <t>The Project has improved significantly with its targets as well as delivery rate this PPR period and have given the rating accordingly as Marginally Satisfactory. The  MTE being carried out within this period also helps the IP in realizing the Outcome and outputs that they need improvement and therefore have revised their workplans and priorities to align with it. Procurement of the CIMP Review Team Leader and experts has been delayed due to governments decision to align this project CIMP review with PPCR project, also taking into account the lenghty procuredures of government as an issue. The government have looked to use their Letter of Agreement with UNDP to hire the CIMP Review Team, the Resettlement Specialist as well as the Institutional Strengthening Specialist and have prepared and approved all the ToRs for the named specialists. The Government have also drafted and MoU with CSSP to mobilize the Small Grants Component and this is seen as a very good improvement.</t>
  </si>
  <si>
    <r>
      <t xml:space="preserve">In 2015, the inventory of the status of CIM Plans implementation to date has been completed and as well as the review of the CIM Plan Strategy. To date, the CIM Plans have not been reviewed as the procurement process did not proceed after a WB mission in late 2015 it was again decided that the each project (PPCR and AF project ) will recruit a Team leader and team to review the CIM plans. </t>
    </r>
    <r>
      <rPr>
        <sz val="11"/>
        <color indexed="10"/>
        <rFont val="Times New Roman"/>
        <family val="1"/>
      </rPr>
      <t>All the ToRs for the CIMP Review team will be completed and team to be onboard in Q3 2016</t>
    </r>
  </si>
  <si>
    <r>
      <t xml:space="preserve">Communication Officer has been recruited and has started work closely with the UNDP MCO communication officer in producing materials for media. </t>
    </r>
    <r>
      <rPr>
        <sz val="11"/>
        <color indexed="10"/>
        <rFont val="Times New Roman"/>
        <family val="1"/>
      </rPr>
      <t>MNRE has a website that AF project activties is linked to, it also has a Facebook page as well as Twitter account where they share information on AF project activities and developments. They have also published several articles when they launched the Vaiala Seawall, and the Lona, Lele'a and Maasina independent water schemes.</t>
    </r>
  </si>
  <si>
    <t>1 February 2015 - 31 December 2015</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</si>
</sst>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m\-yyyy"/>
    <numFmt numFmtId="173" formatCode="&quot;$&quot;#,##0.00"/>
    <numFmt numFmtId="174" formatCode="[$-C09]dd\-mmm\-yy;@"/>
    <numFmt numFmtId="175" formatCode="&quot;$&quot;#,##0"/>
    <numFmt numFmtId="176" formatCode="&quot;$&quot;#,##0.00;[Red]&quot;$&quot;#,##0.00"/>
    <numFmt numFmtId="177" formatCode="&quot;Yes&quot;;&quot;Yes&quot;;&quot;No&quot;"/>
    <numFmt numFmtId="178" formatCode="&quot;True&quot;;&quot;True&quot;;&quot;False&quot;"/>
    <numFmt numFmtId="179" formatCode="&quot;On&quot;;&quot;On&quot;;&quot;Off&quot;"/>
    <numFmt numFmtId="180" formatCode="[$€-2]\ #,##0.00_);[Red]\([$€-2]\ #,##0.00\)"/>
  </numFmts>
  <fonts count="107">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sz val="10"/>
      <color indexed="8"/>
      <name val="Times New Roman"/>
      <family val="1"/>
    </font>
    <font>
      <sz val="10"/>
      <color indexed="8"/>
      <name val="Calibri"/>
      <family val="2"/>
    </font>
    <font>
      <b/>
      <u val="single"/>
      <sz val="11"/>
      <color indexed="8"/>
      <name val="Calibri"/>
      <family val="2"/>
    </font>
    <font>
      <i/>
      <sz val="9"/>
      <color indexed="8"/>
      <name val="Calibri"/>
      <family val="2"/>
    </font>
    <font>
      <b/>
      <sz val="9"/>
      <name val="Tahoma"/>
      <family val="2"/>
    </font>
    <font>
      <sz val="9"/>
      <name val="Tahom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1"/>
      <color indexed="10"/>
      <name val="Times New Roman"/>
      <family val="1"/>
    </font>
    <font>
      <sz val="11"/>
      <name val="Calibri"/>
      <family val="2"/>
    </font>
    <font>
      <b/>
      <sz val="10"/>
      <color indexed="8"/>
      <name val="Calibri"/>
      <family val="2"/>
    </font>
    <font>
      <sz val="11"/>
      <color indexed="63"/>
      <name val="Calibri"/>
      <family val="2"/>
    </font>
    <font>
      <b/>
      <sz val="9"/>
      <color indexed="8"/>
      <name val="Calibri"/>
      <family val="2"/>
    </font>
    <font>
      <b/>
      <i/>
      <sz val="11"/>
      <color indexed="8"/>
      <name val="Calibri"/>
      <family val="2"/>
    </font>
    <font>
      <b/>
      <sz val="11"/>
      <color indexed="60"/>
      <name val="Calibri"/>
      <family val="2"/>
    </font>
    <font>
      <i/>
      <sz val="11"/>
      <color indexed="8"/>
      <name val="Calibri"/>
      <family val="2"/>
    </font>
    <font>
      <i/>
      <sz val="11"/>
      <name val="Calibri"/>
      <family val="2"/>
    </font>
    <font>
      <sz val="9"/>
      <color indexed="60"/>
      <name val="Calibri"/>
      <family val="2"/>
    </font>
    <font>
      <b/>
      <sz val="11"/>
      <color indexed="9"/>
      <name val="Times New Roman"/>
      <family val="1"/>
    </font>
    <font>
      <sz val="18"/>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sz val="12"/>
      <color theme="1"/>
      <name val="Times New Roman"/>
      <family val="1"/>
    </font>
    <font>
      <sz val="11"/>
      <color rgb="FFFF0000"/>
      <name val="Times New Roman"/>
      <family val="1"/>
    </font>
    <font>
      <b/>
      <sz val="11"/>
      <color rgb="FFFF0000"/>
      <name val="Times New Roman"/>
      <family val="1"/>
    </font>
    <font>
      <sz val="11"/>
      <color rgb="FF000000"/>
      <name val="Calibri"/>
      <family val="2"/>
    </font>
    <font>
      <b/>
      <sz val="10"/>
      <color theme="1"/>
      <name val="Calibri"/>
      <family val="2"/>
    </font>
    <font>
      <sz val="11"/>
      <color rgb="FF3F3F3F"/>
      <name val="Calibri"/>
      <family val="2"/>
    </font>
    <font>
      <sz val="10"/>
      <color theme="1"/>
      <name val="Times New Roman"/>
      <family val="1"/>
    </font>
    <font>
      <b/>
      <sz val="9"/>
      <color theme="1"/>
      <name val="Calibri"/>
      <family val="2"/>
    </font>
    <font>
      <b/>
      <i/>
      <sz val="11"/>
      <color theme="1"/>
      <name val="Calibri"/>
      <family val="2"/>
    </font>
    <font>
      <b/>
      <sz val="11"/>
      <color rgb="FF9C6500"/>
      <name val="Calibri"/>
      <family val="2"/>
    </font>
    <font>
      <i/>
      <sz val="11"/>
      <color theme="1"/>
      <name val="Calibri"/>
      <family val="2"/>
    </font>
    <font>
      <sz val="9"/>
      <color rgb="FF9C6500"/>
      <name val="Calibri"/>
      <family val="2"/>
    </font>
    <font>
      <i/>
      <sz val="11"/>
      <color theme="1"/>
      <name val="Times New Roman"/>
      <family val="1"/>
    </font>
    <font>
      <sz val="10"/>
      <color theme="1"/>
      <name val="Calibri"/>
      <family val="2"/>
    </font>
    <font>
      <b/>
      <sz val="11"/>
      <color rgb="FFFFFFFF"/>
      <name val="Times New Roman"/>
      <family val="1"/>
    </font>
    <font>
      <sz val="18"/>
      <color theme="1"/>
      <name val="Calibri"/>
      <family val="2"/>
    </font>
    <font>
      <b/>
      <sz val="16"/>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F4C5"/>
        <bgColor indexed="64"/>
      </patternFill>
    </fill>
    <fill>
      <patternFill patternType="solid">
        <fgColor rgb="FFFFFF00"/>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color indexed="63"/>
      </top>
      <bottom style="thin"/>
    </border>
    <border>
      <left style="medium"/>
      <right style="thin"/>
      <top style="thin"/>
      <bottom style="thin"/>
    </border>
    <border>
      <left style="medium"/>
      <right style="thin"/>
      <top style="medium"/>
      <bottom style="thin"/>
    </border>
    <border>
      <left>
        <color indexed="63"/>
      </left>
      <right>
        <color indexed="63"/>
      </right>
      <top style="medium"/>
      <bottom style="medium"/>
    </border>
    <border>
      <left style="thin"/>
      <right style="medium"/>
      <top style="thin"/>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color indexed="63"/>
      </left>
      <right style="medium"/>
      <top style="medium"/>
      <bottom style="medium"/>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medium"/>
      <right style="thin"/>
      <top style="medium"/>
      <bottom>
        <color indexed="63"/>
      </bottom>
    </border>
    <border>
      <left style="thin"/>
      <right style="medium"/>
      <top style="medium"/>
      <bottom>
        <color indexed="63"/>
      </botto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medium"/>
      <right style="thin"/>
      <top style="thin"/>
      <bottom style="medium"/>
    </border>
    <border>
      <left style="thin"/>
      <right style="thin"/>
      <top style="thin"/>
      <bottom style="thin"/>
    </border>
    <border>
      <left style="thin"/>
      <right style="thin"/>
      <top style="medium"/>
      <bottom style="thin"/>
    </border>
    <border>
      <left style="thin"/>
      <right style="medium"/>
      <top>
        <color indexed="63"/>
      </top>
      <bottom>
        <color indexed="63"/>
      </bottom>
    </border>
    <border>
      <left style="medium"/>
      <right style="medium"/>
      <top>
        <color indexed="63"/>
      </top>
      <bottom style="thin"/>
    </border>
    <border>
      <left style="thin"/>
      <right>
        <color indexed="63"/>
      </right>
      <top style="thin"/>
      <bottom style="thin"/>
    </border>
    <border>
      <left style="thin"/>
      <right>
        <color indexed="63"/>
      </right>
      <top>
        <color indexed="63"/>
      </top>
      <bottom style="thin"/>
    </border>
    <border>
      <left style="thin"/>
      <right style="medium"/>
      <top style="thin"/>
      <bottom style="thin"/>
    </border>
    <border>
      <left style="medium"/>
      <right>
        <color indexed="63"/>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color theme="1"/>
      </left>
      <right style="medium"/>
      <top style="medium"/>
      <bottom style="medium"/>
    </border>
    <border>
      <left style="thin"/>
      <right style="medium"/>
      <top>
        <color indexed="63"/>
      </top>
      <bottom style="thin"/>
    </border>
    <border>
      <left style="thin">
        <color theme="1"/>
      </left>
      <right style="medium"/>
      <top style="medium"/>
      <bottom>
        <color indexed="63"/>
      </bottom>
    </border>
    <border>
      <left style="thin"/>
      <right style="medium"/>
      <top style="thin"/>
      <bottom>
        <color indexed="63"/>
      </bottom>
    </border>
    <border>
      <left style="medium"/>
      <right>
        <color indexed="63"/>
      </right>
      <top style="medium"/>
      <bottom style="medium"/>
    </border>
    <border>
      <left>
        <color indexed="63"/>
      </left>
      <right style="thin"/>
      <top style="thin"/>
      <bottom style="thin"/>
    </border>
    <border>
      <left style="thin"/>
      <right style="medium"/>
      <top style="medium"/>
      <bottom style="thin"/>
    </border>
    <border>
      <left>
        <color indexed="63"/>
      </left>
      <right style="thin"/>
      <top style="medium"/>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medium"/>
    </border>
    <border>
      <left style="thin"/>
      <right>
        <color indexed="63"/>
      </right>
      <top style="medium"/>
      <bottom style="thin"/>
    </border>
    <border>
      <left style="medium"/>
      <right style="medium"/>
      <top style="medium"/>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color theme="1"/>
      </right>
      <top style="medium"/>
      <bottom style="medium"/>
    </border>
    <border>
      <left style="medium">
        <color theme="1"/>
      </left>
      <right>
        <color indexed="63"/>
      </right>
      <top style="medium"/>
      <bottom style="medium">
        <color theme="1"/>
      </bottom>
    </border>
    <border>
      <left>
        <color indexed="63"/>
      </left>
      <right style="medium">
        <color theme="1"/>
      </right>
      <top style="medium"/>
      <bottom style="medium">
        <color theme="1"/>
      </bottom>
    </border>
    <border>
      <left>
        <color indexed="63"/>
      </left>
      <right style="thin"/>
      <top>
        <color indexed="63"/>
      </top>
      <bottom style="thin"/>
    </border>
    <border>
      <left>
        <color indexed="63"/>
      </left>
      <right style="medium">
        <color rgb="FF000000"/>
      </right>
      <top style="medium"/>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medium"/>
    </border>
    <border>
      <left style="thin"/>
      <right style="thin"/>
      <top style="medium"/>
      <bottom style="medium"/>
    </border>
    <border>
      <left>
        <color indexed="63"/>
      </left>
      <right style="thin"/>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667">
    <xf numFmtId="0" fontId="0" fillId="0" borderId="0" xfId="0" applyFont="1" applyAlignment="1">
      <alignment/>
    </xf>
    <xf numFmtId="0" fontId="80" fillId="0" borderId="0" xfId="0" applyFont="1" applyFill="1" applyAlignment="1" applyProtection="1">
      <alignment/>
      <protection/>
    </xf>
    <xf numFmtId="0" fontId="80"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1" fontId="2" fillId="33" borderId="12" xfId="0" applyNumberFormat="1" applyFont="1" applyFill="1" applyBorder="1" applyAlignment="1" applyProtection="1">
      <alignment horizontal="left"/>
      <protection locked="0"/>
    </xf>
    <xf numFmtId="0" fontId="2" fillId="33" borderId="12" xfId="0" applyFont="1" applyFill="1" applyBorder="1" applyAlignment="1" applyProtection="1">
      <alignment/>
      <protection locked="0"/>
    </xf>
    <xf numFmtId="0" fontId="2" fillId="33" borderId="13" xfId="0" applyFont="1" applyFill="1" applyBorder="1" applyAlignment="1" applyProtection="1">
      <alignment horizontal="center"/>
      <protection/>
    </xf>
    <xf numFmtId="0" fontId="2" fillId="33" borderId="10" xfId="0" applyFont="1" applyFill="1" applyBorder="1" applyAlignment="1" applyProtection="1">
      <alignment vertical="top" wrapText="1"/>
      <protection locked="0"/>
    </xf>
    <xf numFmtId="0" fontId="2" fillId="33" borderId="11" xfId="0" applyFont="1" applyFill="1" applyBorder="1" applyAlignment="1" applyProtection="1">
      <alignment/>
      <protection locked="0"/>
    </xf>
    <xf numFmtId="172" fontId="2" fillId="33" borderId="13" xfId="0" applyNumberFormat="1" applyFont="1" applyFill="1" applyBorder="1" applyAlignment="1" applyProtection="1">
      <alignment horizontal="left"/>
      <protection locked="0"/>
    </xf>
    <xf numFmtId="0" fontId="80" fillId="0" borderId="0" xfId="0" applyFont="1" applyAlignment="1">
      <alignment horizontal="left" vertical="center"/>
    </xf>
    <xf numFmtId="0" fontId="80" fillId="0" borderId="0" xfId="0" applyFont="1" applyAlignment="1">
      <alignment/>
    </xf>
    <xf numFmtId="0" fontId="80" fillId="0" borderId="0" xfId="0" applyFont="1" applyFill="1" applyAlignment="1">
      <alignment/>
    </xf>
    <xf numFmtId="0" fontId="2" fillId="33" borderId="14"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33" borderId="15" xfId="0" applyFont="1" applyFill="1" applyBorder="1" applyAlignment="1" applyProtection="1">
      <alignment vertical="top" wrapText="1"/>
      <protection/>
    </xf>
    <xf numFmtId="0" fontId="80"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80"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2" fillId="33" borderId="16" xfId="0" applyFont="1" applyFill="1" applyBorder="1" applyAlignment="1" applyProtection="1">
      <alignment vertical="top" wrapText="1"/>
      <protection/>
    </xf>
    <xf numFmtId="0" fontId="15" fillId="33" borderId="10" xfId="0" applyFont="1" applyFill="1" applyBorder="1" applyAlignment="1" applyProtection="1">
      <alignment vertical="top" wrapText="1"/>
      <protection/>
    </xf>
    <xf numFmtId="0" fontId="15" fillId="33" borderId="10" xfId="0" applyFont="1" applyFill="1" applyBorder="1" applyAlignment="1" applyProtection="1">
      <alignment horizontal="center" vertical="top" wrapText="1"/>
      <protection/>
    </xf>
    <xf numFmtId="0" fontId="81" fillId="34" borderId="17" xfId="0" applyFont="1" applyFill="1" applyBorder="1" applyAlignment="1">
      <alignment horizontal="center" vertical="center" wrapText="1"/>
    </xf>
    <xf numFmtId="0" fontId="16" fillId="10" borderId="18" xfId="0" applyFont="1" applyFill="1" applyBorder="1" applyAlignment="1" applyProtection="1">
      <alignment horizontal="left" vertical="top" wrapText="1"/>
      <protection/>
    </xf>
    <xf numFmtId="0" fontId="82" fillId="10" borderId="19" xfId="0" applyFont="1" applyFill="1" applyBorder="1" applyAlignment="1" applyProtection="1">
      <alignment vertical="top" wrapText="1"/>
      <protection/>
    </xf>
    <xf numFmtId="0" fontId="2" fillId="10" borderId="20" xfId="0" applyFont="1" applyFill="1" applyBorder="1" applyAlignment="1" applyProtection="1">
      <alignment/>
      <protection/>
    </xf>
    <xf numFmtId="0" fontId="2" fillId="10" borderId="21" xfId="0" applyFont="1" applyFill="1" applyBorder="1" applyAlignment="1" applyProtection="1">
      <alignment horizontal="left" vertical="center"/>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23" xfId="0" applyFont="1" applyFill="1" applyBorder="1" applyAlignment="1" applyProtection="1">
      <alignment/>
      <protection/>
    </xf>
    <xf numFmtId="0" fontId="2" fillId="10" borderId="24"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3" xfId="0" applyFont="1" applyFill="1" applyBorder="1" applyAlignment="1" applyProtection="1">
      <alignment horizontal="left" vertical="center"/>
      <protection/>
    </xf>
    <xf numFmtId="0" fontId="2" fillId="10" borderId="24"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2"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25" xfId="0" applyFont="1" applyFill="1" applyBorder="1" applyAlignment="1" applyProtection="1">
      <alignment horizontal="left" vertical="center" wrapText="1"/>
      <protection/>
    </xf>
    <xf numFmtId="0" fontId="2" fillId="10" borderId="25" xfId="0" applyFont="1" applyFill="1" applyBorder="1" applyAlignment="1" applyProtection="1">
      <alignment vertical="top" wrapText="1"/>
      <protection/>
    </xf>
    <xf numFmtId="0" fontId="2" fillId="10" borderId="26" xfId="0" applyFont="1" applyFill="1" applyBorder="1" applyAlignment="1" applyProtection="1">
      <alignment/>
      <protection/>
    </xf>
    <xf numFmtId="0" fontId="14" fillId="10" borderId="24" xfId="0" applyFont="1" applyFill="1" applyBorder="1" applyAlignment="1" applyProtection="1">
      <alignment vertical="top" wrapText="1"/>
      <protection/>
    </xf>
    <xf numFmtId="0" fontId="14" fillId="10" borderId="23" xfId="0" applyFont="1" applyFill="1" applyBorder="1" applyAlignment="1" applyProtection="1">
      <alignment vertical="top" wrapText="1"/>
      <protection/>
    </xf>
    <xf numFmtId="0" fontId="14" fillId="10" borderId="0" xfId="0" applyFont="1" applyFill="1" applyBorder="1" applyAlignment="1" applyProtection="1">
      <alignment/>
      <protection/>
    </xf>
    <xf numFmtId="0" fontId="14" fillId="10" borderId="0"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 fillId="10" borderId="27"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1" fillId="10" borderId="26" xfId="0" applyFont="1" applyFill="1" applyBorder="1" applyAlignment="1" applyProtection="1">
      <alignment vertical="top" wrapText="1"/>
      <protection/>
    </xf>
    <xf numFmtId="0" fontId="80" fillId="10" borderId="20" xfId="0" applyFont="1" applyFill="1" applyBorder="1" applyAlignment="1">
      <alignment horizontal="left" vertical="center"/>
    </xf>
    <xf numFmtId="0" fontId="80" fillId="10" borderId="21" xfId="0" applyFont="1" applyFill="1" applyBorder="1" applyAlignment="1">
      <alignment horizontal="left" vertical="center"/>
    </xf>
    <xf numFmtId="0" fontId="80" fillId="10" borderId="21" xfId="0" applyFont="1" applyFill="1" applyBorder="1" applyAlignment="1">
      <alignment/>
    </xf>
    <xf numFmtId="0" fontId="80" fillId="10" borderId="22" xfId="0" applyFont="1" applyFill="1" applyBorder="1" applyAlignment="1">
      <alignment/>
    </xf>
    <xf numFmtId="0" fontId="80" fillId="10" borderId="23" xfId="0" applyFont="1" applyFill="1" applyBorder="1" applyAlignment="1">
      <alignment horizontal="left" vertical="center"/>
    </xf>
    <xf numFmtId="0" fontId="2" fillId="10" borderId="24" xfId="0" applyFont="1" applyFill="1" applyBorder="1" applyAlignment="1" applyProtection="1">
      <alignment vertical="top" wrapText="1"/>
      <protection/>
    </xf>
    <xf numFmtId="0" fontId="2" fillId="10" borderId="23"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7" xfId="0" applyFont="1" applyFill="1" applyBorder="1" applyAlignment="1" applyProtection="1">
      <alignment horizontal="left" vertical="center" wrapText="1"/>
      <protection/>
    </xf>
    <xf numFmtId="0" fontId="3" fillId="10" borderId="25" xfId="0" applyFont="1" applyFill="1" applyBorder="1" applyAlignment="1" applyProtection="1">
      <alignment vertical="top" wrapText="1"/>
      <protection/>
    </xf>
    <xf numFmtId="0" fontId="2" fillId="10" borderId="26" xfId="0" applyFont="1" applyFill="1" applyBorder="1" applyAlignment="1" applyProtection="1">
      <alignment vertical="top" wrapText="1"/>
      <protection/>
    </xf>
    <xf numFmtId="0" fontId="80" fillId="10" borderId="21" xfId="0" applyFont="1" applyFill="1" applyBorder="1" applyAlignment="1" applyProtection="1">
      <alignment/>
      <protection/>
    </xf>
    <xf numFmtId="0" fontId="80" fillId="10" borderId="22" xfId="0" applyFont="1" applyFill="1" applyBorder="1" applyAlignment="1" applyProtection="1">
      <alignment/>
      <protection/>
    </xf>
    <xf numFmtId="0" fontId="80" fillId="10" borderId="0" xfId="0" applyFont="1" applyFill="1" applyBorder="1" applyAlignment="1" applyProtection="1">
      <alignment/>
      <protection/>
    </xf>
    <xf numFmtId="0" fontId="80" fillId="10" borderId="24"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4"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5" xfId="0" applyFont="1" applyFill="1" applyBorder="1" applyAlignment="1" applyProtection="1">
      <alignment/>
      <protection/>
    </xf>
    <xf numFmtId="0" fontId="83" fillId="0" borderId="10" xfId="0" applyFont="1" applyBorder="1" applyAlignment="1">
      <alignment horizontal="center" readingOrder="1"/>
    </xf>
    <xf numFmtId="0" fontId="0" fillId="10" borderId="20" xfId="0" applyFill="1" applyBorder="1" applyAlignment="1">
      <alignment/>
    </xf>
    <xf numFmtId="0" fontId="0" fillId="10" borderId="21"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Border="1" applyAlignment="1">
      <alignment/>
    </xf>
    <xf numFmtId="0" fontId="13" fillId="10" borderId="24" xfId="0" applyFont="1" applyFill="1" applyBorder="1" applyAlignment="1" applyProtection="1">
      <alignment/>
      <protection/>
    </xf>
    <xf numFmtId="0" fontId="0" fillId="10" borderId="24" xfId="0" applyFill="1" applyBorder="1" applyAlignment="1">
      <alignment/>
    </xf>
    <xf numFmtId="0" fontId="84" fillId="10" borderId="20" xfId="0" applyFont="1" applyFill="1" applyBorder="1" applyAlignment="1">
      <alignment vertical="center"/>
    </xf>
    <xf numFmtId="0" fontId="84" fillId="10" borderId="23" xfId="0" applyFont="1" applyFill="1" applyBorder="1" applyAlignment="1">
      <alignment vertical="center"/>
    </xf>
    <xf numFmtId="0" fontId="84" fillId="10" borderId="0" xfId="0" applyFont="1" applyFill="1" applyBorder="1" applyAlignment="1">
      <alignment vertical="center"/>
    </xf>
    <xf numFmtId="0" fontId="0" fillId="0" borderId="0" xfId="0" applyAlignment="1">
      <alignment/>
    </xf>
    <xf numFmtId="0" fontId="3" fillId="33" borderId="10" xfId="0" applyFont="1" applyFill="1" applyBorder="1" applyAlignment="1" applyProtection="1">
      <alignment horizontal="center" vertical="center" wrapText="1"/>
      <protection/>
    </xf>
    <xf numFmtId="0" fontId="3" fillId="10" borderId="0" xfId="0" applyFont="1" applyFill="1" applyBorder="1" applyAlignment="1" applyProtection="1">
      <alignment horizontal="center" vertical="center" wrapText="1"/>
      <protection/>
    </xf>
    <xf numFmtId="0" fontId="0" fillId="10" borderId="21" xfId="0" applyFill="1" applyBorder="1" applyAlignment="1">
      <alignment/>
    </xf>
    <xf numFmtId="0" fontId="0" fillId="10" borderId="0" xfId="0" applyFill="1" applyBorder="1" applyAlignment="1">
      <alignment/>
    </xf>
    <xf numFmtId="0" fontId="0" fillId="10" borderId="25" xfId="0" applyFill="1" applyBorder="1" applyAlignment="1">
      <alignment/>
    </xf>
    <xf numFmtId="0" fontId="0" fillId="33" borderId="10" xfId="0" applyFill="1" applyBorder="1" applyAlignment="1">
      <alignment/>
    </xf>
    <xf numFmtId="0" fontId="0" fillId="10" borderId="0" xfId="0" applyFill="1" applyAlignment="1">
      <alignment horizontal="left" vertical="center"/>
    </xf>
    <xf numFmtId="0" fontId="2" fillId="35" borderId="10" xfId="0" applyFont="1" applyFill="1" applyBorder="1" applyAlignment="1" applyProtection="1">
      <alignment horizontal="left" vertical="center"/>
      <protection/>
    </xf>
    <xf numFmtId="0" fontId="80" fillId="10" borderId="20" xfId="0" applyFont="1" applyFill="1" applyBorder="1" applyAlignment="1">
      <alignment/>
    </xf>
    <xf numFmtId="0" fontId="80" fillId="10" borderId="23" xfId="0" applyFont="1" applyFill="1" applyBorder="1" applyAlignment="1">
      <alignment/>
    </xf>
    <xf numFmtId="0" fontId="80" fillId="10" borderId="24" xfId="0" applyFont="1" applyFill="1" applyBorder="1" applyAlignment="1">
      <alignment/>
    </xf>
    <xf numFmtId="0" fontId="85" fillId="10" borderId="0" xfId="0" applyFont="1" applyFill="1" applyBorder="1" applyAlignment="1">
      <alignment/>
    </xf>
    <xf numFmtId="0" fontId="86" fillId="10" borderId="0" xfId="0" applyFont="1" applyFill="1" applyBorder="1" applyAlignment="1">
      <alignment/>
    </xf>
    <xf numFmtId="0" fontId="85" fillId="0" borderId="28" xfId="0" applyFont="1" applyFill="1" applyBorder="1" applyAlignment="1">
      <alignment vertical="top" wrapText="1"/>
    </xf>
    <xf numFmtId="0" fontId="85" fillId="0" borderId="26" xfId="0" applyFont="1" applyFill="1" applyBorder="1" applyAlignment="1">
      <alignment vertical="top" wrapText="1"/>
    </xf>
    <xf numFmtId="0" fontId="85" fillId="0" borderId="29" xfId="0" applyFont="1" applyFill="1" applyBorder="1" applyAlignment="1">
      <alignment vertical="top" wrapText="1"/>
    </xf>
    <xf numFmtId="0" fontId="85" fillId="0" borderId="10" xfId="0" applyFont="1" applyFill="1" applyBorder="1" applyAlignment="1">
      <alignment vertical="top" wrapText="1"/>
    </xf>
    <xf numFmtId="0" fontId="85" fillId="0" borderId="30" xfId="0" applyFont="1" applyFill="1" applyBorder="1" applyAlignment="1">
      <alignment vertical="top" wrapText="1"/>
    </xf>
    <xf numFmtId="0" fontId="80" fillId="0" borderId="10" xfId="0" applyFont="1" applyFill="1" applyBorder="1" applyAlignment="1">
      <alignment vertical="top" wrapText="1"/>
    </xf>
    <xf numFmtId="0" fontId="80" fillId="10" borderId="25" xfId="0" applyFont="1" applyFill="1" applyBorder="1" applyAlignment="1">
      <alignment/>
    </xf>
    <xf numFmtId="0" fontId="87" fillId="0" borderId="10" xfId="0" applyFont="1" applyFill="1" applyBorder="1" applyAlignment="1">
      <alignment horizontal="center" vertical="top" wrapText="1"/>
    </xf>
    <xf numFmtId="0" fontId="87" fillId="0" borderId="30" xfId="0" applyFont="1" applyFill="1" applyBorder="1" applyAlignment="1">
      <alignment horizontal="center" vertical="top" wrapText="1"/>
    </xf>
    <xf numFmtId="0" fontId="87" fillId="0" borderId="10" xfId="0" applyFont="1" applyFill="1" applyBorder="1" applyAlignment="1">
      <alignment horizontal="center" vertical="top"/>
    </xf>
    <xf numFmtId="1" fontId="2" fillId="33" borderId="31" xfId="0" applyNumberFormat="1" applyFont="1" applyFill="1" applyBorder="1" applyAlignment="1" applyProtection="1">
      <alignment horizontal="left"/>
      <protection locked="0"/>
    </xf>
    <xf numFmtId="1" fontId="2" fillId="33" borderId="10" xfId="0" applyNumberFormat="1" applyFont="1" applyFill="1" applyBorder="1" applyAlignment="1" applyProtection="1">
      <alignment horizontal="left"/>
      <protection locked="0"/>
    </xf>
    <xf numFmtId="0" fontId="80" fillId="0" borderId="0" xfId="0" applyFont="1" applyFill="1" applyAlignment="1" applyProtection="1">
      <alignment horizontal="right"/>
      <protection/>
    </xf>
    <xf numFmtId="0" fontId="80" fillId="10" borderId="20" xfId="0" applyFont="1" applyFill="1" applyBorder="1" applyAlignment="1" applyProtection="1">
      <alignment horizontal="right"/>
      <protection/>
    </xf>
    <xf numFmtId="0" fontId="80" fillId="10" borderId="21" xfId="0" applyFont="1" applyFill="1" applyBorder="1" applyAlignment="1" applyProtection="1">
      <alignment horizontal="right"/>
      <protection/>
    </xf>
    <xf numFmtId="0" fontId="80" fillId="10" borderId="23" xfId="0" applyFont="1" applyFill="1" applyBorder="1" applyAlignment="1" applyProtection="1">
      <alignment horizontal="right"/>
      <protection/>
    </xf>
    <xf numFmtId="0" fontId="80" fillId="10" borderId="0" xfId="0" applyFont="1" applyFill="1" applyBorder="1" applyAlignment="1" applyProtection="1">
      <alignment horizontal="right"/>
      <protection/>
    </xf>
    <xf numFmtId="0" fontId="2" fillId="10" borderId="23" xfId="0" applyFont="1" applyFill="1" applyBorder="1" applyAlignment="1" applyProtection="1">
      <alignment horizontal="right"/>
      <protection/>
    </xf>
    <xf numFmtId="0" fontId="2" fillId="10" borderId="23" xfId="0" applyFont="1" applyFill="1" applyBorder="1" applyAlignment="1" applyProtection="1">
      <alignment horizontal="right" vertical="top" wrapText="1"/>
      <protection/>
    </xf>
    <xf numFmtId="0" fontId="88"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7" xfId="0" applyFont="1" applyFill="1" applyBorder="1" applyAlignment="1" applyProtection="1">
      <alignment horizontal="right"/>
      <protection/>
    </xf>
    <xf numFmtId="0" fontId="2" fillId="10" borderId="25" xfId="0" applyFont="1" applyFill="1" applyBorder="1" applyAlignment="1" applyProtection="1">
      <alignment horizontal="right"/>
      <protection/>
    </xf>
    <xf numFmtId="0" fontId="2" fillId="33" borderId="32" xfId="0" applyFont="1" applyFill="1" applyBorder="1" applyAlignment="1" applyProtection="1">
      <alignment vertical="top" wrapText="1"/>
      <protection/>
    </xf>
    <xf numFmtId="0" fontId="3" fillId="33" borderId="33" xfId="0" applyFont="1" applyFill="1" applyBorder="1" applyAlignment="1" applyProtection="1">
      <alignment horizontal="right" vertical="center" wrapText="1"/>
      <protection/>
    </xf>
    <xf numFmtId="0" fontId="3" fillId="33" borderId="34" xfId="0" applyFont="1" applyFill="1" applyBorder="1" applyAlignment="1" applyProtection="1">
      <alignment horizontal="center" vertical="center" wrapText="1"/>
      <protection/>
    </xf>
    <xf numFmtId="0" fontId="3" fillId="33" borderId="35" xfId="0" applyFont="1" applyFill="1" applyBorder="1" applyAlignment="1" applyProtection="1">
      <alignment horizontal="center" vertical="center" wrapText="1"/>
      <protection/>
    </xf>
    <xf numFmtId="0" fontId="5" fillId="10" borderId="0" xfId="0" applyFont="1" applyFill="1" applyBorder="1" applyAlignment="1" applyProtection="1">
      <alignment/>
      <protection/>
    </xf>
    <xf numFmtId="0" fontId="2" fillId="10" borderId="0" xfId="0" applyFont="1" applyFill="1" applyBorder="1" applyAlignment="1" applyProtection="1">
      <alignment horizontal="left" vertical="top" wrapText="1"/>
      <protection/>
    </xf>
    <xf numFmtId="0" fontId="0" fillId="10" borderId="0" xfId="0" applyFill="1" applyAlignment="1">
      <alignment/>
    </xf>
    <xf numFmtId="0" fontId="80" fillId="10" borderId="27" xfId="0" applyFont="1" applyFill="1" applyBorder="1" applyAlignment="1">
      <alignment/>
    </xf>
    <xf numFmtId="0" fontId="80" fillId="10" borderId="26" xfId="0" applyFont="1" applyFill="1" applyBorder="1" applyAlignment="1">
      <alignment/>
    </xf>
    <xf numFmtId="0" fontId="0" fillId="0" borderId="0" xfId="0" applyAlignment="1" applyProtection="1">
      <alignment/>
      <protection/>
    </xf>
    <xf numFmtId="0" fontId="89" fillId="10" borderId="21" xfId="0" applyFont="1" applyFill="1" applyBorder="1" applyAlignment="1">
      <alignment vertical="top" wrapText="1"/>
    </xf>
    <xf numFmtId="0" fontId="89" fillId="10" borderId="22" xfId="0" applyFont="1" applyFill="1" applyBorder="1" applyAlignment="1">
      <alignment vertical="top" wrapText="1"/>
    </xf>
    <xf numFmtId="0" fontId="72" fillId="10" borderId="25" xfId="55" applyFill="1" applyBorder="1" applyAlignment="1" applyProtection="1">
      <alignment vertical="top" wrapText="1"/>
      <protection/>
    </xf>
    <xf numFmtId="0" fontId="72" fillId="10" borderId="26" xfId="55" applyFill="1" applyBorder="1" applyAlignment="1" applyProtection="1">
      <alignment vertical="top"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3" fillId="33" borderId="33" xfId="0" applyFont="1" applyFill="1" applyBorder="1" applyAlignment="1" applyProtection="1">
      <alignment horizontal="center" vertical="center" wrapText="1"/>
      <protection/>
    </xf>
    <xf numFmtId="0" fontId="14" fillId="33" borderId="10" xfId="0" applyFont="1" applyFill="1" applyBorder="1" applyAlignment="1" applyProtection="1">
      <alignment horizontal="left"/>
      <protection/>
    </xf>
    <xf numFmtId="14" fontId="2" fillId="33" borderId="12" xfId="0" applyNumberFormat="1" applyFont="1" applyFill="1" applyBorder="1" applyAlignment="1" applyProtection="1">
      <alignment horizontal="left"/>
      <protection/>
    </xf>
    <xf numFmtId="0" fontId="72" fillId="33" borderId="10" xfId="55" applyFill="1" applyBorder="1" applyAlignment="1" applyProtection="1">
      <alignment vertical="top" wrapText="1"/>
      <protection locked="0"/>
    </xf>
    <xf numFmtId="0" fontId="72" fillId="33" borderId="12" xfId="55" applyFill="1" applyBorder="1" applyAlignment="1" applyProtection="1">
      <alignment/>
      <protection locked="0"/>
    </xf>
    <xf numFmtId="0" fontId="80" fillId="0" borderId="0" xfId="0" applyFont="1" applyFill="1" applyAlignment="1">
      <alignment wrapText="1"/>
    </xf>
    <xf numFmtId="0" fontId="2" fillId="33" borderId="28" xfId="0" applyFont="1" applyFill="1" applyBorder="1" applyAlignment="1" applyProtection="1">
      <alignment vertical="top" wrapText="1"/>
      <protection/>
    </xf>
    <xf numFmtId="173" fontId="2" fillId="33" borderId="36" xfId="0" applyNumberFormat="1" applyFont="1" applyFill="1" applyBorder="1" applyAlignment="1" applyProtection="1">
      <alignment vertical="top" wrapText="1"/>
      <protection/>
    </xf>
    <xf numFmtId="0" fontId="3" fillId="33" borderId="37" xfId="0" applyFont="1" applyFill="1" applyBorder="1" applyAlignment="1" applyProtection="1">
      <alignment horizontal="right" vertical="center" wrapText="1"/>
      <protection/>
    </xf>
    <xf numFmtId="15" fontId="2" fillId="33" borderId="18" xfId="0" applyNumberFormat="1" applyFont="1" applyFill="1" applyBorder="1" applyAlignment="1" applyProtection="1">
      <alignment vertical="top" wrapText="1"/>
      <protection/>
    </xf>
    <xf numFmtId="173" fontId="2" fillId="33" borderId="38" xfId="0" applyNumberFormat="1" applyFont="1" applyFill="1" applyBorder="1" applyAlignment="1" applyProtection="1">
      <alignment vertical="top" wrapText="1"/>
      <protection/>
    </xf>
    <xf numFmtId="0" fontId="2" fillId="33" borderId="39" xfId="0" applyFont="1" applyFill="1" applyBorder="1" applyAlignment="1" applyProtection="1">
      <alignment vertical="top" wrapText="1"/>
      <protection/>
    </xf>
    <xf numFmtId="173" fontId="2" fillId="33" borderId="40" xfId="0" applyNumberFormat="1" applyFont="1" applyFill="1" applyBorder="1" applyAlignment="1" applyProtection="1">
      <alignment vertical="top" wrapText="1"/>
      <protection/>
    </xf>
    <xf numFmtId="173" fontId="2" fillId="33" borderId="41" xfId="47" applyNumberFormat="1" applyFont="1" applyFill="1" applyBorder="1" applyAlignment="1" applyProtection="1">
      <alignment vertical="top" wrapText="1"/>
      <protection/>
    </xf>
    <xf numFmtId="173" fontId="2" fillId="33" borderId="0" xfId="0" applyNumberFormat="1" applyFont="1" applyFill="1" applyBorder="1" applyAlignment="1" applyProtection="1">
      <alignment vertical="top" wrapText="1"/>
      <protection/>
    </xf>
    <xf numFmtId="15" fontId="2" fillId="36" borderId="42" xfId="0" applyNumberFormat="1" applyFont="1" applyFill="1" applyBorder="1" applyAlignment="1" applyProtection="1">
      <alignment vertical="top" wrapText="1"/>
      <protection/>
    </xf>
    <xf numFmtId="0" fontId="2" fillId="36" borderId="32" xfId="0" applyFont="1" applyFill="1" applyBorder="1" applyAlignment="1" applyProtection="1">
      <alignment vertical="top" wrapText="1"/>
      <protection/>
    </xf>
    <xf numFmtId="15" fontId="2" fillId="33" borderId="43" xfId="0" applyNumberFormat="1" applyFont="1" applyFill="1" applyBorder="1" applyAlignment="1" applyProtection="1">
      <alignment vertical="top" wrapText="1"/>
      <protection/>
    </xf>
    <xf numFmtId="15" fontId="2" fillId="36" borderId="43" xfId="0" applyNumberFormat="1" applyFont="1" applyFill="1" applyBorder="1" applyAlignment="1" applyProtection="1">
      <alignment vertical="top" wrapText="1"/>
      <protection/>
    </xf>
    <xf numFmtId="0" fontId="2" fillId="36" borderId="15" xfId="0" applyFont="1" applyFill="1" applyBorder="1" applyAlignment="1" applyProtection="1">
      <alignment vertical="top" wrapText="1"/>
      <protection/>
    </xf>
    <xf numFmtId="8" fontId="2" fillId="33" borderId="44" xfId="0" applyNumberFormat="1" applyFont="1" applyFill="1" applyBorder="1" applyAlignment="1" applyProtection="1">
      <alignment vertical="top" wrapText="1"/>
      <protection/>
    </xf>
    <xf numFmtId="8" fontId="2" fillId="0" borderId="44" xfId="0" applyNumberFormat="1" applyFont="1" applyFill="1" applyBorder="1" applyAlignment="1" applyProtection="1">
      <alignment vertical="top" wrapText="1"/>
      <protection/>
    </xf>
    <xf numFmtId="8" fontId="2" fillId="33" borderId="45" xfId="0" applyNumberFormat="1" applyFont="1" applyFill="1" applyBorder="1" applyAlignment="1" applyProtection="1">
      <alignment vertical="top" wrapText="1"/>
      <protection/>
    </xf>
    <xf numFmtId="15" fontId="2" fillId="36" borderId="11" xfId="0" applyNumberFormat="1" applyFont="1" applyFill="1" applyBorder="1" applyAlignment="1" applyProtection="1">
      <alignment vertical="top" wrapText="1"/>
      <protection/>
    </xf>
    <xf numFmtId="0" fontId="2" fillId="36" borderId="16" xfId="0" applyFont="1" applyFill="1" applyBorder="1" applyAlignment="1" applyProtection="1">
      <alignment vertical="top" wrapText="1"/>
      <protection/>
    </xf>
    <xf numFmtId="43" fontId="80" fillId="0" borderId="0" xfId="0" applyNumberFormat="1" applyFont="1" applyFill="1" applyAlignment="1">
      <alignment/>
    </xf>
    <xf numFmtId="43" fontId="3" fillId="0" borderId="0" xfId="44" applyFont="1" applyFill="1" applyBorder="1" applyAlignment="1" applyProtection="1">
      <alignment vertical="top" wrapText="1"/>
      <protection/>
    </xf>
    <xf numFmtId="43" fontId="2" fillId="8" borderId="46" xfId="44" applyFont="1" applyFill="1" applyBorder="1" applyAlignment="1" applyProtection="1">
      <alignment vertical="top" wrapText="1"/>
      <protection/>
    </xf>
    <xf numFmtId="0" fontId="2" fillId="8" borderId="15" xfId="0" applyFont="1" applyFill="1" applyBorder="1" applyAlignment="1" applyProtection="1">
      <alignment vertical="top" wrapText="1"/>
      <protection/>
    </xf>
    <xf numFmtId="43" fontId="3" fillId="0" borderId="0" xfId="0" applyNumberFormat="1" applyFont="1" applyFill="1" applyBorder="1" applyAlignment="1" applyProtection="1">
      <alignment vertical="top" wrapText="1"/>
      <protection/>
    </xf>
    <xf numFmtId="0" fontId="80" fillId="0" borderId="14" xfId="0" applyFont="1" applyBorder="1" applyAlignment="1">
      <alignment/>
    </xf>
    <xf numFmtId="17" fontId="3" fillId="0" borderId="0" xfId="0" applyNumberFormat="1" applyFont="1" applyFill="1" applyBorder="1" applyAlignment="1" applyProtection="1">
      <alignment vertical="top" wrapText="1"/>
      <protection/>
    </xf>
    <xf numFmtId="0" fontId="80" fillId="0" borderId="23" xfId="0" applyFont="1" applyFill="1" applyBorder="1" applyAlignment="1">
      <alignment/>
    </xf>
    <xf numFmtId="0" fontId="3" fillId="33" borderId="15" xfId="0" applyFont="1" applyFill="1" applyBorder="1" applyAlignment="1" applyProtection="1">
      <alignment vertical="top" wrapText="1"/>
      <protection/>
    </xf>
    <xf numFmtId="0" fontId="2" fillId="10" borderId="23" xfId="0" applyFont="1" applyFill="1" applyBorder="1" applyAlignment="1" applyProtection="1">
      <alignment vertical="top" wrapText="1"/>
      <protection/>
    </xf>
    <xf numFmtId="0" fontId="3" fillId="33" borderId="47" xfId="0" applyFont="1" applyFill="1" applyBorder="1" applyAlignment="1" applyProtection="1">
      <alignment vertical="top" wrapText="1"/>
      <protection/>
    </xf>
    <xf numFmtId="0" fontId="90" fillId="0" borderId="0" xfId="0" applyFont="1" applyFill="1" applyAlignment="1">
      <alignment/>
    </xf>
    <xf numFmtId="175" fontId="80" fillId="0" borderId="0" xfId="0" applyNumberFormat="1" applyFont="1" applyAlignment="1">
      <alignment/>
    </xf>
    <xf numFmtId="43" fontId="80" fillId="0" borderId="0" xfId="44" applyFont="1" applyAlignment="1">
      <alignment/>
    </xf>
    <xf numFmtId="165" fontId="3" fillId="10" borderId="0" xfId="0" applyNumberFormat="1" applyFont="1" applyFill="1" applyBorder="1" applyAlignment="1" applyProtection="1">
      <alignment horizontal="center" vertical="top" wrapText="1"/>
      <protection/>
    </xf>
    <xf numFmtId="0" fontId="14" fillId="0" borderId="26" xfId="0" applyFont="1" applyFill="1" applyBorder="1" applyAlignment="1">
      <alignment vertical="top" wrapText="1"/>
    </xf>
    <xf numFmtId="0" fontId="14" fillId="33" borderId="43" xfId="0" applyFont="1" applyFill="1" applyBorder="1" applyAlignment="1" applyProtection="1">
      <alignment horizontal="left" vertical="top" wrapText="1"/>
      <protection/>
    </xf>
    <xf numFmtId="0" fontId="14" fillId="33" borderId="12" xfId="0" applyFont="1" applyFill="1" applyBorder="1" applyAlignment="1" applyProtection="1">
      <alignment horizontal="left" vertical="top" wrapText="1"/>
      <protection/>
    </xf>
    <xf numFmtId="0" fontId="14" fillId="0" borderId="12" xfId="0" applyFont="1" applyFill="1" applyBorder="1" applyAlignment="1" applyProtection="1">
      <alignment horizontal="left" vertical="top" wrapText="1"/>
      <protection/>
    </xf>
    <xf numFmtId="0" fontId="14" fillId="33" borderId="13" xfId="0" applyFont="1" applyFill="1" applyBorder="1" applyAlignment="1" applyProtection="1">
      <alignment horizontal="left" vertical="top" wrapText="1"/>
      <protection/>
    </xf>
    <xf numFmtId="0" fontId="88" fillId="10" borderId="48" xfId="0" applyFont="1" applyFill="1" applyBorder="1" applyAlignment="1">
      <alignment horizontal="center" vertical="center" wrapText="1"/>
    </xf>
    <xf numFmtId="0" fontId="3" fillId="10" borderId="49" xfId="0" applyFont="1" applyFill="1" applyBorder="1" applyAlignment="1" applyProtection="1">
      <alignment vertical="center" wrapText="1"/>
      <protection/>
    </xf>
    <xf numFmtId="0" fontId="3" fillId="10" borderId="50" xfId="0" applyFont="1" applyFill="1" applyBorder="1" applyAlignment="1" applyProtection="1">
      <alignment vertical="center" wrapText="1"/>
      <protection/>
    </xf>
    <xf numFmtId="0" fontId="2" fillId="33" borderId="51" xfId="0" applyFont="1" applyFill="1" applyBorder="1" applyAlignment="1" applyProtection="1">
      <alignment horizontal="left" vertical="center"/>
      <protection/>
    </xf>
    <xf numFmtId="0" fontId="0" fillId="0" borderId="48" xfId="0" applyBorder="1" applyAlignment="1">
      <alignment/>
    </xf>
    <xf numFmtId="0" fontId="78" fillId="0" borderId="51" xfId="0" applyFont="1" applyBorder="1" applyAlignment="1">
      <alignment/>
    </xf>
    <xf numFmtId="0" fontId="2" fillId="10" borderId="52" xfId="0" applyFont="1" applyFill="1" applyBorder="1" applyAlignment="1" applyProtection="1">
      <alignment horizontal="left" vertical="center"/>
      <protection/>
    </xf>
    <xf numFmtId="0" fontId="3" fillId="10" borderId="48" xfId="0" applyFont="1" applyFill="1" applyBorder="1" applyAlignment="1" applyProtection="1">
      <alignment vertical="center" wrapText="1"/>
      <protection/>
    </xf>
    <xf numFmtId="0" fontId="0" fillId="10" borderId="53" xfId="0" applyFill="1" applyBorder="1" applyAlignment="1">
      <alignment/>
    </xf>
    <xf numFmtId="0" fontId="0" fillId="10" borderId="49" xfId="0" applyFill="1" applyBorder="1" applyAlignment="1">
      <alignment horizontal="left" vertical="top"/>
    </xf>
    <xf numFmtId="0" fontId="0" fillId="10" borderId="0" xfId="0" applyFill="1" applyBorder="1" applyAlignment="1">
      <alignment wrapText="1"/>
    </xf>
    <xf numFmtId="0" fontId="0" fillId="10" borderId="49" xfId="0" applyFill="1" applyBorder="1" applyAlignment="1">
      <alignment/>
    </xf>
    <xf numFmtId="0" fontId="0" fillId="10" borderId="50" xfId="0" applyFill="1" applyBorder="1" applyAlignment="1">
      <alignment/>
    </xf>
    <xf numFmtId="0" fontId="0" fillId="10" borderId="54" xfId="0" applyFill="1" applyBorder="1" applyAlignment="1">
      <alignment wrapText="1"/>
    </xf>
    <xf numFmtId="0" fontId="78" fillId="0" borderId="0" xfId="0" applyFont="1" applyAlignment="1">
      <alignment/>
    </xf>
    <xf numFmtId="0" fontId="88" fillId="10" borderId="48" xfId="0" applyFont="1" applyFill="1" applyBorder="1" applyAlignment="1">
      <alignment horizontal="left" vertical="top" wrapText="1"/>
    </xf>
    <xf numFmtId="0" fontId="0" fillId="10" borderId="49" xfId="0" applyFill="1" applyBorder="1" applyAlignment="1">
      <alignment wrapText="1"/>
    </xf>
    <xf numFmtId="0" fontId="91" fillId="10" borderId="0" xfId="0" applyFont="1" applyFill="1" applyBorder="1" applyAlignment="1">
      <alignment horizontal="left" vertical="top" wrapText="1"/>
    </xf>
    <xf numFmtId="0" fontId="0" fillId="10" borderId="45" xfId="0" applyFill="1" applyBorder="1" applyAlignment="1">
      <alignment/>
    </xf>
    <xf numFmtId="3" fontId="92" fillId="0" borderId="0" xfId="0" applyNumberFormat="1" applyFont="1" applyAlignment="1">
      <alignment/>
    </xf>
    <xf numFmtId="3" fontId="80" fillId="0" borderId="0" xfId="0" applyNumberFormat="1" applyFont="1" applyAlignment="1">
      <alignment/>
    </xf>
    <xf numFmtId="0" fontId="88" fillId="10" borderId="49" xfId="0" applyFont="1" applyFill="1" applyBorder="1" applyAlignment="1">
      <alignment horizontal="center" vertical="center" wrapText="1"/>
    </xf>
    <xf numFmtId="4" fontId="80" fillId="0" borderId="0" xfId="0" applyNumberFormat="1" applyFont="1" applyFill="1" applyAlignment="1">
      <alignment/>
    </xf>
    <xf numFmtId="4" fontId="80" fillId="0" borderId="0" xfId="0" applyNumberFormat="1" applyFont="1" applyAlignment="1">
      <alignment/>
    </xf>
    <xf numFmtId="173" fontId="80" fillId="0" borderId="0" xfId="0" applyNumberFormat="1" applyFont="1" applyBorder="1" applyAlignment="1">
      <alignment/>
    </xf>
    <xf numFmtId="43" fontId="80" fillId="0" borderId="0" xfId="42" applyFont="1" applyFill="1" applyAlignment="1">
      <alignment/>
    </xf>
    <xf numFmtId="43" fontId="80" fillId="0" borderId="0" xfId="42" applyFont="1" applyAlignment="1">
      <alignment/>
    </xf>
    <xf numFmtId="43" fontId="80" fillId="0" borderId="0" xfId="0" applyNumberFormat="1" applyFont="1" applyAlignment="1">
      <alignment/>
    </xf>
    <xf numFmtId="0" fontId="3" fillId="10" borderId="0" xfId="0" applyFont="1" applyFill="1" applyBorder="1" applyAlignment="1" applyProtection="1">
      <alignment horizontal="left" vertical="center" wrapText="1"/>
      <protection/>
    </xf>
    <xf numFmtId="0" fontId="3" fillId="10" borderId="24"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top" wrapText="1"/>
      <protection/>
    </xf>
    <xf numFmtId="0" fontId="14" fillId="10" borderId="0"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center" wrapText="1"/>
      <protection/>
    </xf>
    <xf numFmtId="0" fontId="50" fillId="10" borderId="21" xfId="0" applyFont="1" applyFill="1" applyBorder="1" applyAlignment="1">
      <alignment horizontal="left" vertical="top"/>
    </xf>
    <xf numFmtId="0" fontId="50" fillId="10" borderId="0" xfId="0" applyFont="1" applyFill="1" applyBorder="1" applyAlignment="1">
      <alignment horizontal="left" vertical="top"/>
    </xf>
    <xf numFmtId="0" fontId="15" fillId="10" borderId="0" xfId="0" applyFont="1" applyFill="1" applyBorder="1" applyAlignment="1" applyProtection="1">
      <alignment horizontal="center" vertical="top" wrapText="1"/>
      <protection/>
    </xf>
    <xf numFmtId="0" fontId="50" fillId="37" borderId="10" xfId="0" applyFont="1" applyFill="1" applyBorder="1" applyAlignment="1">
      <alignment horizontal="left" vertical="top"/>
    </xf>
    <xf numFmtId="9" fontId="0" fillId="37" borderId="10" xfId="0" applyNumberFormat="1" applyFill="1" applyBorder="1" applyAlignment="1">
      <alignment horizontal="center" vertical="center"/>
    </xf>
    <xf numFmtId="0" fontId="14" fillId="33" borderId="31" xfId="0" applyFont="1" applyFill="1" applyBorder="1" applyAlignment="1" applyProtection="1">
      <alignment horizontal="left" vertical="top" wrapText="1"/>
      <protection/>
    </xf>
    <xf numFmtId="9" fontId="80" fillId="33" borderId="10" xfId="0" applyNumberFormat="1" applyFont="1" applyFill="1" applyBorder="1" applyAlignment="1">
      <alignment horizontal="left" vertical="top" wrapText="1"/>
    </xf>
    <xf numFmtId="0" fontId="14" fillId="33" borderId="10" xfId="0" applyFont="1" applyFill="1" applyBorder="1" applyAlignment="1" applyProtection="1">
      <alignment horizontal="left" vertical="top" wrapText="1"/>
      <protection/>
    </xf>
    <xf numFmtId="0" fontId="14" fillId="0" borderId="10" xfId="0" applyFont="1" applyBorder="1" applyAlignment="1">
      <alignment horizontal="justify" vertical="top"/>
    </xf>
    <xf numFmtId="0" fontId="14" fillId="0" borderId="0" xfId="0" applyFont="1" applyAlignment="1">
      <alignment horizontal="justify" vertical="top"/>
    </xf>
    <xf numFmtId="0" fontId="50" fillId="37" borderId="30" xfId="0" applyFont="1" applyFill="1" applyBorder="1" applyAlignment="1">
      <alignment horizontal="left" vertical="top"/>
    </xf>
    <xf numFmtId="0" fontId="14" fillId="33" borderId="29" xfId="0" applyFont="1" applyFill="1" applyBorder="1" applyAlignment="1" applyProtection="1">
      <alignment horizontal="left" vertical="top" wrapText="1"/>
      <protection/>
    </xf>
    <xf numFmtId="0" fontId="14" fillId="0" borderId="55" xfId="0" applyFont="1" applyBorder="1" applyAlignment="1">
      <alignment horizontal="left" vertical="top" wrapText="1"/>
    </xf>
    <xf numFmtId="0" fontId="14" fillId="35" borderId="0" xfId="0" applyFont="1" applyFill="1" applyBorder="1" applyAlignment="1" applyProtection="1">
      <alignment horizontal="left" vertical="top"/>
      <protection/>
    </xf>
    <xf numFmtId="0" fontId="14" fillId="10" borderId="0" xfId="0" applyFont="1" applyFill="1" applyBorder="1" applyAlignment="1" applyProtection="1">
      <alignment horizontal="left" vertical="top"/>
      <protection/>
    </xf>
    <xf numFmtId="0" fontId="2" fillId="35" borderId="10" xfId="0" applyFont="1" applyFill="1" applyBorder="1" applyAlignment="1" applyProtection="1">
      <alignment horizontal="left" vertical="center" wrapText="1"/>
      <protection/>
    </xf>
    <xf numFmtId="0" fontId="50" fillId="33" borderId="10" xfId="0" applyFont="1" applyFill="1" applyBorder="1" applyAlignment="1">
      <alignment horizontal="left" vertical="top"/>
    </xf>
    <xf numFmtId="0" fontId="50" fillId="10" borderId="25" xfId="0" applyFont="1" applyFill="1" applyBorder="1" applyAlignment="1">
      <alignment horizontal="left" vertical="top"/>
    </xf>
    <xf numFmtId="0" fontId="93" fillId="33" borderId="51" xfId="0" applyFont="1" applyFill="1" applyBorder="1" applyAlignment="1">
      <alignment/>
    </xf>
    <xf numFmtId="0" fontId="93" fillId="33" borderId="0" xfId="0" applyFont="1" applyFill="1" applyAlignment="1">
      <alignment/>
    </xf>
    <xf numFmtId="0" fontId="0" fillId="10" borderId="49" xfId="0" applyFill="1" applyBorder="1" applyAlignment="1">
      <alignment vertical="top"/>
    </xf>
    <xf numFmtId="0" fontId="0" fillId="10" borderId="50" xfId="0" applyFill="1" applyBorder="1" applyAlignment="1">
      <alignment vertical="top"/>
    </xf>
    <xf numFmtId="173" fontId="80" fillId="0" borderId="0" xfId="0" applyNumberFormat="1" applyFont="1" applyFill="1" applyAlignment="1">
      <alignment/>
    </xf>
    <xf numFmtId="173" fontId="3" fillId="0" borderId="46" xfId="47" applyNumberFormat="1" applyFont="1" applyFill="1" applyBorder="1" applyAlignment="1" applyProtection="1">
      <alignment vertical="top" wrapText="1"/>
      <protection/>
    </xf>
    <xf numFmtId="173" fontId="3" fillId="0" borderId="56" xfId="47" applyNumberFormat="1" applyFont="1" applyFill="1" applyBorder="1" applyAlignment="1" applyProtection="1">
      <alignment horizontal="right" wrapText="1"/>
      <protection/>
    </xf>
    <xf numFmtId="173" fontId="88" fillId="0" borderId="57" xfId="0" applyNumberFormat="1" applyFont="1" applyBorder="1" applyAlignment="1">
      <alignment/>
    </xf>
    <xf numFmtId="8" fontId="3" fillId="36" borderId="45" xfId="0" applyNumberFormat="1" applyFont="1" applyFill="1" applyBorder="1" applyAlignment="1" applyProtection="1">
      <alignment vertical="top" wrapText="1"/>
      <protection/>
    </xf>
    <xf numFmtId="8" fontId="3" fillId="36" borderId="44" xfId="0" applyNumberFormat="1" applyFont="1" applyFill="1" applyBorder="1" applyAlignment="1" applyProtection="1">
      <alignment vertical="top" wrapText="1"/>
      <protection/>
    </xf>
    <xf numFmtId="173" fontId="3" fillId="36" borderId="44" xfId="0" applyNumberFormat="1" applyFont="1" applyFill="1" applyBorder="1" applyAlignment="1" applyProtection="1">
      <alignment vertical="top" wrapText="1"/>
      <protection/>
    </xf>
    <xf numFmtId="173" fontId="3" fillId="36" borderId="48" xfId="0" applyNumberFormat="1" applyFont="1" applyFill="1" applyBorder="1" applyAlignment="1" applyProtection="1">
      <alignment vertical="top" wrapText="1"/>
      <protection/>
    </xf>
    <xf numFmtId="173" fontId="3" fillId="0" borderId="46" xfId="47" applyNumberFormat="1" applyFont="1" applyFill="1" applyBorder="1" applyAlignment="1" applyProtection="1">
      <alignment horizontal="right" vertical="top" wrapText="1"/>
      <protection/>
    </xf>
    <xf numFmtId="173" fontId="3" fillId="33" borderId="19" xfId="0" applyNumberFormat="1" applyFont="1" applyFill="1" applyBorder="1" applyAlignment="1" applyProtection="1">
      <alignment vertical="top" wrapText="1"/>
      <protection/>
    </xf>
    <xf numFmtId="0" fontId="80" fillId="33" borderId="11" xfId="0" applyFont="1" applyFill="1" applyBorder="1" applyAlignment="1" applyProtection="1">
      <alignment/>
      <protection locked="0"/>
    </xf>
    <xf numFmtId="0" fontId="80" fillId="0" borderId="0" xfId="0" applyFont="1" applyBorder="1" applyAlignment="1">
      <alignment/>
    </xf>
    <xf numFmtId="0" fontId="94" fillId="27" borderId="0" xfId="0" applyFont="1" applyFill="1" applyBorder="1" applyAlignment="1">
      <alignment vertical="center"/>
    </xf>
    <xf numFmtId="0" fontId="76" fillId="27" borderId="0" xfId="0" applyFont="1" applyFill="1" applyBorder="1" applyAlignment="1">
      <alignment vertical="center"/>
    </xf>
    <xf numFmtId="0" fontId="78" fillId="0" borderId="0" xfId="0" applyFont="1" applyFill="1" applyBorder="1" applyAlignment="1">
      <alignment vertical="center"/>
    </xf>
    <xf numFmtId="0" fontId="78" fillId="0" borderId="0" xfId="0" applyFont="1" applyFill="1" applyBorder="1" applyAlignment="1">
      <alignment horizontal="center" vertical="center"/>
    </xf>
    <xf numFmtId="0" fontId="76" fillId="0" borderId="0" xfId="0" applyFont="1" applyFill="1" applyBorder="1" applyAlignment="1">
      <alignment vertical="center"/>
    </xf>
    <xf numFmtId="0" fontId="80" fillId="0" borderId="0" xfId="0" applyFont="1" applyFill="1" applyBorder="1" applyAlignment="1">
      <alignment/>
    </xf>
    <xf numFmtId="0" fontId="94" fillId="0" borderId="0" xfId="0" applyFont="1" applyFill="1" applyBorder="1" applyAlignment="1">
      <alignment vertical="center"/>
    </xf>
    <xf numFmtId="0" fontId="95" fillId="0" borderId="50" xfId="0" applyFont="1" applyBorder="1" applyAlignment="1">
      <alignment horizontal="left" vertical="top" wrapText="1"/>
    </xf>
    <xf numFmtId="173" fontId="14" fillId="0" borderId="46" xfId="47" applyNumberFormat="1" applyFont="1" applyFill="1" applyBorder="1" applyAlignment="1" applyProtection="1">
      <alignment wrapText="1"/>
      <protection/>
    </xf>
    <xf numFmtId="173" fontId="14" fillId="0" borderId="46" xfId="0" applyNumberFormat="1" applyFont="1" applyFill="1" applyBorder="1" applyAlignment="1">
      <alignment/>
    </xf>
    <xf numFmtId="173" fontId="14" fillId="0" borderId="46" xfId="47" applyNumberFormat="1" applyFont="1" applyFill="1" applyBorder="1" applyAlignment="1" applyProtection="1">
      <alignment horizontal="right" vertical="top" wrapText="1"/>
      <protection/>
    </xf>
    <xf numFmtId="173" fontId="14" fillId="0" borderId="56" xfId="47" applyNumberFormat="1" applyFont="1" applyFill="1" applyBorder="1" applyAlignment="1" applyProtection="1">
      <alignment horizontal="right" vertical="top" wrapText="1"/>
      <protection/>
    </xf>
    <xf numFmtId="173" fontId="2" fillId="33" borderId="58" xfId="0" applyNumberFormat="1" applyFont="1" applyFill="1" applyBorder="1" applyAlignment="1" applyProtection="1">
      <alignment vertical="top" wrapText="1"/>
      <protection/>
    </xf>
    <xf numFmtId="173" fontId="14" fillId="0" borderId="46" xfId="0" applyNumberFormat="1" applyFont="1" applyFill="1" applyBorder="1" applyAlignment="1" applyProtection="1">
      <alignment horizontal="right" vertical="top" wrapText="1"/>
      <protection/>
    </xf>
    <xf numFmtId="173" fontId="14" fillId="0" borderId="46" xfId="0" applyNumberFormat="1" applyFont="1" applyFill="1" applyBorder="1" applyAlignment="1" applyProtection="1">
      <alignment vertical="top" wrapText="1"/>
      <protection/>
    </xf>
    <xf numFmtId="173" fontId="14" fillId="33" borderId="46" xfId="0" applyNumberFormat="1" applyFont="1" applyFill="1" applyBorder="1" applyAlignment="1" applyProtection="1">
      <alignment vertical="top" wrapText="1"/>
      <protection/>
    </xf>
    <xf numFmtId="0" fontId="14" fillId="0" borderId="43" xfId="0" applyFont="1" applyFill="1" applyBorder="1" applyAlignment="1" applyProtection="1">
      <alignment horizontal="left" vertical="top" wrapText="1"/>
      <protection/>
    </xf>
    <xf numFmtId="0" fontId="14" fillId="33" borderId="13" xfId="0" applyFont="1" applyFill="1" applyBorder="1" applyAlignment="1" applyProtection="1">
      <alignment vertical="top" wrapText="1"/>
      <protection/>
    </xf>
    <xf numFmtId="0" fontId="14" fillId="33" borderId="12" xfId="0" applyFont="1" applyFill="1" applyBorder="1" applyAlignment="1" applyProtection="1">
      <alignment horizontal="left"/>
      <protection/>
    </xf>
    <xf numFmtId="173" fontId="14" fillId="0" borderId="46" xfId="47" applyNumberFormat="1" applyFont="1" applyFill="1" applyBorder="1" applyAlignment="1">
      <alignment wrapText="1"/>
    </xf>
    <xf numFmtId="173" fontId="14" fillId="0" borderId="46" xfId="0" applyNumberFormat="1" applyFont="1" applyFill="1" applyBorder="1" applyAlignment="1">
      <alignment wrapText="1"/>
    </xf>
    <xf numFmtId="0" fontId="3" fillId="33" borderId="19" xfId="0" applyFont="1" applyFill="1" applyBorder="1" applyAlignment="1" applyProtection="1">
      <alignment horizontal="center" vertical="center" wrapText="1"/>
      <protection/>
    </xf>
    <xf numFmtId="0" fontId="3" fillId="33" borderId="40" xfId="0" applyFont="1" applyFill="1" applyBorder="1" applyAlignment="1" applyProtection="1">
      <alignment horizontal="center" vertical="center" wrapText="1"/>
      <protection/>
    </xf>
    <xf numFmtId="0" fontId="4" fillId="33" borderId="40" xfId="0" applyFont="1" applyFill="1" applyBorder="1" applyAlignment="1" applyProtection="1">
      <alignment horizontal="left" vertical="top" wrapText="1"/>
      <protection/>
    </xf>
    <xf numFmtId="0" fontId="23" fillId="33" borderId="40" xfId="0" applyFont="1" applyFill="1" applyBorder="1" applyAlignment="1" applyProtection="1">
      <alignment horizontal="left" vertical="top" wrapText="1"/>
      <protection/>
    </xf>
    <xf numFmtId="0" fontId="95" fillId="0" borderId="40" xfId="0" applyFont="1" applyBorder="1" applyAlignment="1">
      <alignment horizontal="left" vertical="top" wrapText="1"/>
    </xf>
    <xf numFmtId="0" fontId="95" fillId="33" borderId="40" xfId="0" applyFont="1" applyFill="1" applyBorder="1" applyAlignment="1">
      <alignment horizontal="left" vertical="top" wrapText="1"/>
    </xf>
    <xf numFmtId="0" fontId="4" fillId="0" borderId="50" xfId="0" applyFont="1" applyBorder="1" applyAlignment="1">
      <alignment horizontal="justify" vertical="top"/>
    </xf>
    <xf numFmtId="0" fontId="95" fillId="0" borderId="40" xfId="0" applyFont="1" applyFill="1" applyBorder="1" applyAlignment="1">
      <alignment horizontal="left" vertical="top" wrapText="1"/>
    </xf>
    <xf numFmtId="0" fontId="4" fillId="0" borderId="40" xfId="0" applyFont="1" applyBorder="1" applyAlignment="1">
      <alignment horizontal="justify" vertical="top"/>
    </xf>
    <xf numFmtId="0" fontId="95" fillId="33" borderId="40" xfId="0" applyFont="1" applyFill="1" applyBorder="1" applyAlignment="1" applyProtection="1">
      <alignment horizontal="left" vertical="top" wrapText="1"/>
      <protection/>
    </xf>
    <xf numFmtId="0" fontId="14" fillId="0" borderId="10" xfId="0" applyFont="1" applyFill="1" applyBorder="1" applyAlignment="1">
      <alignment horizontal="left" vertical="top" wrapText="1"/>
    </xf>
    <xf numFmtId="0" fontId="14" fillId="0" borderId="10" xfId="0" applyFont="1" applyFill="1" applyBorder="1" applyAlignment="1">
      <alignment horizontal="left" vertical="top"/>
    </xf>
    <xf numFmtId="0" fontId="15" fillId="10" borderId="0" xfId="0" applyFont="1" applyFill="1" applyBorder="1" applyAlignment="1" applyProtection="1">
      <alignment horizontal="center" vertical="center" wrapText="1"/>
      <protection/>
    </xf>
    <xf numFmtId="0" fontId="14" fillId="33" borderId="10" xfId="0" applyFont="1" applyFill="1" applyBorder="1" applyAlignment="1">
      <alignment horizontal="left" vertical="top" wrapText="1"/>
    </xf>
    <xf numFmtId="0" fontId="14" fillId="0" borderId="10" xfId="0" applyFont="1" applyBorder="1" applyAlignment="1">
      <alignment horizontal="justify" vertical="top" wrapText="1"/>
    </xf>
    <xf numFmtId="9" fontId="80" fillId="33" borderId="10" xfId="0" applyNumberFormat="1" applyFont="1" applyFill="1" applyBorder="1" applyAlignment="1">
      <alignment horizontal="left" vertical="center" wrapText="1"/>
    </xf>
    <xf numFmtId="0" fontId="14" fillId="33" borderId="10" xfId="0" applyFont="1" applyFill="1" applyBorder="1" applyAlignment="1">
      <alignment vertical="top" wrapText="1"/>
    </xf>
    <xf numFmtId="0" fontId="80" fillId="37" borderId="30" xfId="0" applyFont="1" applyFill="1" applyBorder="1" applyAlignment="1">
      <alignment vertical="top"/>
    </xf>
    <xf numFmtId="0" fontId="2" fillId="37" borderId="59" xfId="0" applyFont="1" applyFill="1" applyBorder="1" applyAlignment="1" applyProtection="1">
      <alignment vertical="center"/>
      <protection/>
    </xf>
    <xf numFmtId="0" fontId="2" fillId="37" borderId="30" xfId="0" applyFont="1" applyFill="1" applyBorder="1" applyAlignment="1" applyProtection="1">
      <alignment vertical="center"/>
      <protection/>
    </xf>
    <xf numFmtId="0" fontId="2" fillId="37" borderId="30" xfId="0" applyFont="1" applyFill="1" applyBorder="1" applyAlignment="1" applyProtection="1">
      <alignment horizontal="left" vertical="top"/>
      <protection/>
    </xf>
    <xf numFmtId="0" fontId="2" fillId="37" borderId="59" xfId="0" applyFont="1" applyFill="1" applyBorder="1" applyAlignment="1" applyProtection="1">
      <alignment horizontal="left" vertical="center"/>
      <protection/>
    </xf>
    <xf numFmtId="0" fontId="2" fillId="37" borderId="30" xfId="0" applyFont="1" applyFill="1" applyBorder="1" applyAlignment="1" applyProtection="1">
      <alignment horizontal="left" vertical="center"/>
      <protection/>
    </xf>
    <xf numFmtId="9" fontId="80" fillId="37" borderId="10" xfId="0" applyNumberFormat="1" applyFont="1" applyFill="1" applyBorder="1" applyAlignment="1">
      <alignment horizontal="left" vertical="center"/>
    </xf>
    <xf numFmtId="0" fontId="2" fillId="37" borderId="30" xfId="0" applyFont="1" applyFill="1" applyBorder="1" applyAlignment="1" applyProtection="1">
      <alignment vertical="top"/>
      <protection/>
    </xf>
    <xf numFmtId="9" fontId="80" fillId="37" borderId="10" xfId="0" applyNumberFormat="1" applyFont="1" applyFill="1" applyBorder="1" applyAlignment="1">
      <alignment horizontal="center" vertical="center"/>
    </xf>
    <xf numFmtId="0" fontId="88" fillId="37" borderId="59" xfId="0" applyFont="1" applyFill="1" applyBorder="1" applyAlignment="1">
      <alignment vertical="top"/>
    </xf>
    <xf numFmtId="0" fontId="3" fillId="37" borderId="59" xfId="0" applyFont="1" applyFill="1" applyBorder="1" applyAlignment="1" applyProtection="1">
      <alignment horizontal="left" vertical="top"/>
      <protection/>
    </xf>
    <xf numFmtId="0" fontId="3" fillId="37" borderId="59" xfId="0" applyFont="1" applyFill="1" applyBorder="1" applyAlignment="1" applyProtection="1">
      <alignment vertical="top"/>
      <protection/>
    </xf>
    <xf numFmtId="0" fontId="14" fillId="35" borderId="0" xfId="0" applyFont="1" applyFill="1" applyBorder="1" applyAlignment="1" applyProtection="1">
      <alignment vertical="top"/>
      <protection/>
    </xf>
    <xf numFmtId="0" fontId="0" fillId="4" borderId="10" xfId="0" applyFill="1" applyBorder="1" applyAlignment="1" applyProtection="1">
      <alignment/>
      <protection/>
    </xf>
    <xf numFmtId="0" fontId="0" fillId="31" borderId="10" xfId="0" applyFill="1" applyBorder="1" applyAlignment="1" applyProtection="1">
      <alignment horizontal="left"/>
      <protection locked="0"/>
    </xf>
    <xf numFmtId="0" fontId="0" fillId="31" borderId="10" xfId="0" applyFill="1" applyBorder="1" applyAlignment="1" applyProtection="1">
      <alignment/>
      <protection locked="0"/>
    </xf>
    <xf numFmtId="0" fontId="0" fillId="0" borderId="19" xfId="0" applyBorder="1" applyAlignment="1" applyProtection="1">
      <alignment/>
      <protection/>
    </xf>
    <xf numFmtId="0" fontId="96" fillId="6" borderId="60" xfId="0" applyFont="1" applyFill="1" applyBorder="1" applyAlignment="1" applyProtection="1">
      <alignment horizontal="left" vertical="center" wrapText="1"/>
      <protection/>
    </xf>
    <xf numFmtId="0" fontId="96" fillId="6" borderId="40" xfId="0" applyFont="1" applyFill="1" applyBorder="1" applyAlignment="1" applyProtection="1">
      <alignment horizontal="left" vertical="center" wrapText="1"/>
      <protection/>
    </xf>
    <xf numFmtId="0" fontId="96" fillId="6" borderId="61" xfId="0" applyFont="1" applyFill="1" applyBorder="1" applyAlignment="1" applyProtection="1">
      <alignment horizontal="left" vertical="center" wrapText="1"/>
      <protection/>
    </xf>
    <xf numFmtId="0" fontId="97" fillId="0" borderId="41" xfId="0" applyFont="1" applyBorder="1" applyAlignment="1" applyProtection="1">
      <alignment horizontal="left" vertical="center"/>
      <protection/>
    </xf>
    <xf numFmtId="0" fontId="75" fillId="31" borderId="40" xfId="58" applyFont="1" applyBorder="1" applyAlignment="1" applyProtection="1">
      <alignment horizontal="center" vertical="center"/>
      <protection locked="0"/>
    </xf>
    <xf numFmtId="0" fontId="98" fillId="31" borderId="40" xfId="58" applyFont="1" applyBorder="1" applyAlignment="1" applyProtection="1">
      <alignment horizontal="center" vertical="center"/>
      <protection locked="0"/>
    </xf>
    <xf numFmtId="0" fontId="98" fillId="31" borderId="46" xfId="58" applyFont="1" applyBorder="1" applyAlignment="1" applyProtection="1">
      <alignment horizontal="center" vertical="center"/>
      <protection locked="0"/>
    </xf>
    <xf numFmtId="0" fontId="97" fillId="0" borderId="62" xfId="0" applyFont="1" applyBorder="1" applyAlignment="1" applyProtection="1">
      <alignment horizontal="left" vertical="center"/>
      <protection/>
    </xf>
    <xf numFmtId="0" fontId="75" fillId="38" borderId="40" xfId="58" applyFont="1" applyFill="1" applyBorder="1" applyAlignment="1" applyProtection="1">
      <alignment horizontal="center" vertical="center"/>
      <protection locked="0"/>
    </xf>
    <xf numFmtId="0" fontId="98" fillId="38" borderId="40" xfId="58" applyFont="1" applyFill="1" applyBorder="1" applyAlignment="1" applyProtection="1">
      <alignment horizontal="center" vertical="center"/>
      <protection locked="0"/>
    </xf>
    <xf numFmtId="0" fontId="98" fillId="38" borderId="46" xfId="58" applyFont="1" applyFill="1" applyBorder="1" applyAlignment="1" applyProtection="1">
      <alignment horizontal="center" vertical="center"/>
      <protection locked="0"/>
    </xf>
    <xf numFmtId="0" fontId="99" fillId="0" borderId="40" xfId="0" applyFont="1" applyBorder="1" applyAlignment="1" applyProtection="1">
      <alignment horizontal="left" vertical="center"/>
      <protection/>
    </xf>
    <xf numFmtId="10" fontId="98" fillId="31" borderId="40" xfId="58" applyNumberFormat="1" applyFont="1" applyBorder="1" applyAlignment="1" applyProtection="1">
      <alignment horizontal="center" vertical="center"/>
      <protection locked="0"/>
    </xf>
    <xf numFmtId="10" fontId="98" fillId="31" borderId="46" xfId="58" applyNumberFormat="1" applyFont="1" applyBorder="1" applyAlignment="1" applyProtection="1">
      <alignment horizontal="center" vertical="center"/>
      <protection locked="0"/>
    </xf>
    <xf numFmtId="0" fontId="99" fillId="0" borderId="60" xfId="0" applyFont="1" applyBorder="1" applyAlignment="1" applyProtection="1">
      <alignment horizontal="left" vertical="center"/>
      <protection/>
    </xf>
    <xf numFmtId="10" fontId="98" fillId="38" borderId="40" xfId="58" applyNumberFormat="1" applyFont="1" applyFill="1" applyBorder="1" applyAlignment="1" applyProtection="1">
      <alignment horizontal="center" vertical="center"/>
      <protection locked="0"/>
    </xf>
    <xf numFmtId="10" fontId="98" fillId="38" borderId="46" xfId="58"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Alignment="1" applyProtection="1">
      <alignment/>
      <protection locked="0"/>
    </xf>
    <xf numFmtId="0" fontId="96" fillId="6" borderId="50" xfId="0" applyFont="1" applyFill="1" applyBorder="1" applyAlignment="1" applyProtection="1">
      <alignment horizontal="center" vertical="center" wrapText="1"/>
      <protection/>
    </xf>
    <xf numFmtId="0" fontId="96" fillId="6" borderId="56" xfId="0" applyFont="1" applyFill="1" applyBorder="1" applyAlignment="1" applyProtection="1">
      <alignment horizontal="center" vertical="center" wrapText="1"/>
      <protection/>
    </xf>
    <xf numFmtId="0" fontId="97" fillId="0" borderId="40" xfId="0" applyFont="1" applyFill="1" applyBorder="1" applyAlignment="1" applyProtection="1">
      <alignment vertical="center" wrapText="1"/>
      <protection/>
    </xf>
    <xf numFmtId="0" fontId="75" fillId="31" borderId="40" xfId="58" applyBorder="1" applyAlignment="1" applyProtection="1">
      <alignment wrapText="1"/>
      <protection locked="0"/>
    </xf>
    <xf numFmtId="0" fontId="75" fillId="38" borderId="40" xfId="58" applyFill="1" applyBorder="1" applyAlignment="1" applyProtection="1">
      <alignment wrapText="1"/>
      <protection locked="0"/>
    </xf>
    <xf numFmtId="0" fontId="57" fillId="33" borderId="40" xfId="0" applyFont="1" applyFill="1" applyBorder="1" applyAlignment="1" applyProtection="1">
      <alignment vertical="center" wrapText="1"/>
      <protection/>
    </xf>
    <xf numFmtId="10" fontId="75" fillId="31" borderId="40" xfId="58" applyNumberFormat="1" applyBorder="1" applyAlignment="1" applyProtection="1">
      <alignment horizontal="center" vertical="center" wrapText="1"/>
      <protection locked="0"/>
    </xf>
    <xf numFmtId="10" fontId="75" fillId="38" borderId="40" xfId="58" applyNumberFormat="1" applyFill="1" applyBorder="1" applyAlignment="1" applyProtection="1">
      <alignment horizontal="center" vertical="center" wrapText="1"/>
      <protection locked="0"/>
    </xf>
    <xf numFmtId="0" fontId="96" fillId="6" borderId="63" xfId="0" applyFont="1" applyFill="1" applyBorder="1" applyAlignment="1" applyProtection="1">
      <alignment horizontal="center" vertical="center" wrapText="1"/>
      <protection/>
    </xf>
    <xf numFmtId="0" fontId="96" fillId="6" borderId="40" xfId="0" applyFont="1" applyFill="1" applyBorder="1" applyAlignment="1" applyProtection="1">
      <alignment horizontal="center" vertical="center" wrapText="1"/>
      <protection/>
    </xf>
    <xf numFmtId="0" fontId="96" fillId="6" borderId="46" xfId="0" applyFont="1" applyFill="1" applyBorder="1" applyAlignment="1" applyProtection="1">
      <alignment horizontal="center" vertical="center" wrapText="1"/>
      <protection/>
    </xf>
    <xf numFmtId="0" fontId="100" fillId="31" borderId="63" xfId="58" applyFont="1" applyBorder="1" applyAlignment="1" applyProtection="1">
      <alignment vertical="center" wrapText="1"/>
      <protection locked="0"/>
    </xf>
    <xf numFmtId="0" fontId="100" fillId="31" borderId="40" xfId="58" applyFont="1" applyBorder="1" applyAlignment="1" applyProtection="1">
      <alignment horizontal="center" vertical="center"/>
      <protection locked="0"/>
    </xf>
    <xf numFmtId="0" fontId="100" fillId="31" borderId="46" xfId="58" applyFont="1" applyBorder="1" applyAlignment="1" applyProtection="1">
      <alignment horizontal="center" vertical="center"/>
      <protection locked="0"/>
    </xf>
    <xf numFmtId="0" fontId="100" fillId="38" borderId="40" xfId="58" applyFont="1" applyFill="1" applyBorder="1" applyAlignment="1" applyProtection="1">
      <alignment horizontal="center" vertical="center"/>
      <protection locked="0"/>
    </xf>
    <xf numFmtId="0" fontId="100" fillId="38" borderId="63" xfId="58" applyFont="1" applyFill="1" applyBorder="1" applyAlignment="1" applyProtection="1">
      <alignment vertical="center" wrapText="1"/>
      <protection locked="0"/>
    </xf>
    <xf numFmtId="0" fontId="100" fillId="38" borderId="46" xfId="58" applyFont="1" applyFill="1" applyBorder="1" applyAlignment="1" applyProtection="1">
      <alignment horizontal="center" vertical="center"/>
      <protection locked="0"/>
    </xf>
    <xf numFmtId="0" fontId="100" fillId="31" borderId="46" xfId="58" applyFont="1" applyBorder="1" applyAlignment="1" applyProtection="1">
      <alignment vertical="center"/>
      <protection locked="0"/>
    </xf>
    <xf numFmtId="0" fontId="100" fillId="38" borderId="46" xfId="58" applyFont="1" applyFill="1" applyBorder="1" applyAlignment="1" applyProtection="1">
      <alignment vertical="center"/>
      <protection locked="0"/>
    </xf>
    <xf numFmtId="0" fontId="100" fillId="31" borderId="58" xfId="58" applyFont="1" applyBorder="1" applyAlignment="1" applyProtection="1">
      <alignment vertical="center"/>
      <protection locked="0"/>
    </xf>
    <xf numFmtId="0" fontId="100" fillId="38" borderId="58" xfId="58"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Alignment="1" applyProtection="1">
      <alignment/>
      <protection/>
    </xf>
    <xf numFmtId="0" fontId="96" fillId="6" borderId="50" xfId="0" applyFont="1" applyFill="1" applyBorder="1" applyAlignment="1" applyProtection="1">
      <alignment horizontal="center" vertical="center"/>
      <protection/>
    </xf>
    <xf numFmtId="0" fontId="96" fillId="6" borderId="61" xfId="0" applyFont="1" applyFill="1" applyBorder="1" applyAlignment="1" applyProtection="1">
      <alignment horizontal="center" vertical="center"/>
      <protection/>
    </xf>
    <xf numFmtId="0" fontId="96" fillId="6" borderId="60" xfId="0" applyFont="1" applyFill="1" applyBorder="1" applyAlignment="1" applyProtection="1">
      <alignment horizontal="center" vertical="center" wrapText="1"/>
      <protection/>
    </xf>
    <xf numFmtId="0" fontId="75" fillId="31" borderId="40" xfId="58" applyBorder="1" applyAlignment="1" applyProtection="1">
      <alignment horizontal="center" vertical="center"/>
      <protection locked="0"/>
    </xf>
    <xf numFmtId="10" fontId="75" fillId="31" borderId="40" xfId="58" applyNumberFormat="1" applyBorder="1" applyAlignment="1" applyProtection="1">
      <alignment horizontal="center" vertical="center"/>
      <protection locked="0"/>
    </xf>
    <xf numFmtId="0" fontId="75" fillId="38" borderId="40" xfId="58" applyFill="1" applyBorder="1" applyAlignment="1" applyProtection="1">
      <alignment horizontal="center" vertical="center"/>
      <protection locked="0"/>
    </xf>
    <xf numFmtId="10" fontId="75" fillId="38" borderId="40" xfId="58" applyNumberFormat="1" applyFill="1" applyBorder="1" applyAlignment="1" applyProtection="1">
      <alignment horizontal="center" vertical="center"/>
      <protection locked="0"/>
    </xf>
    <xf numFmtId="0" fontId="96" fillId="6" borderId="48" xfId="0" applyFont="1" applyFill="1" applyBorder="1" applyAlignment="1" applyProtection="1">
      <alignment horizontal="center" vertical="center" wrapText="1"/>
      <protection/>
    </xf>
    <xf numFmtId="0" fontId="96" fillId="6" borderId="44" xfId="0" applyFont="1" applyFill="1" applyBorder="1" applyAlignment="1" applyProtection="1">
      <alignment horizontal="center" vertical="center" wrapText="1"/>
      <protection/>
    </xf>
    <xf numFmtId="0" fontId="96" fillId="6" borderId="64" xfId="0" applyFont="1" applyFill="1" applyBorder="1" applyAlignment="1" applyProtection="1">
      <alignment horizontal="center" vertical="center" wrapText="1"/>
      <protection/>
    </xf>
    <xf numFmtId="0" fontId="75" fillId="31" borderId="40" xfId="58" applyBorder="1" applyAlignment="1" applyProtection="1">
      <alignment/>
      <protection locked="0"/>
    </xf>
    <xf numFmtId="0" fontId="100" fillId="31" borderId="44" xfId="58" applyFont="1" applyBorder="1" applyAlignment="1" applyProtection="1">
      <alignment vertical="center" wrapText="1"/>
      <protection locked="0"/>
    </xf>
    <xf numFmtId="0" fontId="100" fillId="31" borderId="64" xfId="58" applyFont="1" applyBorder="1" applyAlignment="1" applyProtection="1">
      <alignment horizontal="center" vertical="center"/>
      <protection locked="0"/>
    </xf>
    <xf numFmtId="0" fontId="75" fillId="38" borderId="40" xfId="58" applyFill="1" applyBorder="1" applyAlignment="1" applyProtection="1">
      <alignment/>
      <protection locked="0"/>
    </xf>
    <xf numFmtId="0" fontId="100" fillId="38" borderId="44" xfId="58" applyFont="1" applyFill="1" applyBorder="1" applyAlignment="1" applyProtection="1">
      <alignment vertical="center" wrapText="1"/>
      <protection locked="0"/>
    </xf>
    <xf numFmtId="0" fontId="100" fillId="38" borderId="64" xfId="58"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96" fillId="6" borderId="15" xfId="0" applyFont="1" applyFill="1" applyBorder="1" applyAlignment="1" applyProtection="1">
      <alignment horizontal="center" vertical="center" wrapText="1"/>
      <protection/>
    </xf>
    <xf numFmtId="0" fontId="96" fillId="6" borderId="45" xfId="0" applyFont="1" applyFill="1" applyBorder="1" applyAlignment="1" applyProtection="1">
      <alignment horizontal="center" vertical="center"/>
      <protection/>
    </xf>
    <xf numFmtId="0" fontId="75" fillId="31" borderId="40" xfId="58" applyBorder="1" applyAlignment="1" applyProtection="1">
      <alignment vertical="center" wrapText="1"/>
      <protection locked="0"/>
    </xf>
    <xf numFmtId="0" fontId="75" fillId="31" borderId="63" xfId="58" applyBorder="1" applyAlignment="1" applyProtection="1">
      <alignment vertical="center" wrapText="1"/>
      <protection locked="0"/>
    </xf>
    <xf numFmtId="0" fontId="75" fillId="38" borderId="40" xfId="58" applyFill="1" applyBorder="1" applyAlignment="1" applyProtection="1">
      <alignment vertical="center" wrapText="1"/>
      <protection locked="0"/>
    </xf>
    <xf numFmtId="0" fontId="75" fillId="38" borderId="63" xfId="58" applyFill="1" applyBorder="1" applyAlignment="1" applyProtection="1">
      <alignment vertical="center" wrapText="1"/>
      <protection locked="0"/>
    </xf>
    <xf numFmtId="0" fontId="75" fillId="31" borderId="60" xfId="58" applyBorder="1" applyAlignment="1" applyProtection="1">
      <alignment horizontal="center" vertical="center"/>
      <protection locked="0"/>
    </xf>
    <xf numFmtId="0" fontId="75" fillId="31" borderId="46" xfId="58" applyBorder="1" applyAlignment="1" applyProtection="1">
      <alignment horizontal="center" vertical="center"/>
      <protection locked="0"/>
    </xf>
    <xf numFmtId="0" fontId="75" fillId="38" borderId="60" xfId="58" applyFill="1" applyBorder="1" applyAlignment="1" applyProtection="1">
      <alignment horizontal="center" vertical="center"/>
      <protection locked="0"/>
    </xf>
    <xf numFmtId="0" fontId="75" fillId="38" borderId="46" xfId="58" applyFill="1" applyBorder="1" applyAlignment="1" applyProtection="1">
      <alignment horizontal="center" vertical="center"/>
      <protection locked="0"/>
    </xf>
    <xf numFmtId="0" fontId="75" fillId="38" borderId="39" xfId="58" applyFill="1" applyBorder="1" applyAlignment="1" applyProtection="1">
      <alignment horizontal="center" vertical="center"/>
      <protection locked="0"/>
    </xf>
    <xf numFmtId="0" fontId="75" fillId="38" borderId="18" xfId="58" applyFill="1" applyBorder="1" applyAlignment="1" applyProtection="1">
      <alignment horizontal="center" vertical="center"/>
      <protection locked="0"/>
    </xf>
    <xf numFmtId="0" fontId="75" fillId="38" borderId="65" xfId="58"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75" fillId="33" borderId="0" xfId="58" applyFill="1" applyBorder="1" applyAlignment="1" applyProtection="1">
      <alignment horizontal="center" vertical="center"/>
      <protection locked="0"/>
    </xf>
    <xf numFmtId="0" fontId="96" fillId="6" borderId="56" xfId="0" applyFont="1" applyFill="1" applyBorder="1" applyAlignment="1" applyProtection="1">
      <alignment horizontal="center" vertical="center"/>
      <protection/>
    </xf>
    <xf numFmtId="0" fontId="75" fillId="31" borderId="46" xfId="58" applyBorder="1" applyAlignment="1" applyProtection="1">
      <alignment vertical="center" wrapText="1"/>
      <protection locked="0"/>
    </xf>
    <xf numFmtId="0" fontId="75" fillId="38" borderId="44" xfId="58" applyFill="1" applyBorder="1" applyAlignment="1" applyProtection="1">
      <alignment horizontal="center" vertical="center" wrapText="1"/>
      <protection locked="0"/>
    </xf>
    <xf numFmtId="0" fontId="75" fillId="38" borderId="60" xfId="58" applyFill="1" applyBorder="1" applyAlignment="1" applyProtection="1">
      <alignment horizontal="center" vertical="center" wrapText="1"/>
      <protection locked="0"/>
    </xf>
    <xf numFmtId="0" fontId="75" fillId="38" borderId="46" xfId="58" applyFill="1" applyBorder="1" applyAlignment="1" applyProtection="1">
      <alignment vertical="center" wrapText="1"/>
      <protection locked="0"/>
    </xf>
    <xf numFmtId="0" fontId="96" fillId="6" borderId="66" xfId="0" applyFont="1" applyFill="1" applyBorder="1" applyAlignment="1" applyProtection="1">
      <alignment horizontal="center" vertical="center"/>
      <protection/>
    </xf>
    <xf numFmtId="0" fontId="96" fillId="6" borderId="41" xfId="0" applyFont="1" applyFill="1" applyBorder="1" applyAlignment="1" applyProtection="1">
      <alignment horizontal="center" vertical="center" wrapText="1"/>
      <protection/>
    </xf>
    <xf numFmtId="0" fontId="75" fillId="31" borderId="52" xfId="58" applyBorder="1" applyAlignment="1" applyProtection="1">
      <alignment/>
      <protection locked="0"/>
    </xf>
    <xf numFmtId="10" fontId="75" fillId="31" borderId="48" xfId="58" applyNumberFormat="1" applyBorder="1" applyAlignment="1" applyProtection="1">
      <alignment horizontal="center" vertical="center"/>
      <protection locked="0"/>
    </xf>
    <xf numFmtId="0" fontId="75" fillId="38" borderId="52" xfId="58" applyFill="1" applyBorder="1" applyAlignment="1" applyProtection="1">
      <alignment/>
      <protection locked="0"/>
    </xf>
    <xf numFmtId="10" fontId="75" fillId="38" borderId="48" xfId="58" applyNumberFormat="1" applyFill="1" applyBorder="1" applyAlignment="1" applyProtection="1">
      <alignment horizontal="center" vertical="center"/>
      <protection locked="0"/>
    </xf>
    <xf numFmtId="0" fontId="96" fillId="6" borderId="44" xfId="0" applyFont="1" applyFill="1" applyBorder="1" applyAlignment="1" applyProtection="1">
      <alignment horizontal="center" vertical="center"/>
      <protection/>
    </xf>
    <xf numFmtId="0" fontId="96" fillId="6" borderId="40" xfId="0" applyFont="1" applyFill="1" applyBorder="1" applyAlignment="1" applyProtection="1">
      <alignment horizontal="center" wrapText="1"/>
      <protection/>
    </xf>
    <xf numFmtId="0" fontId="96" fillId="6" borderId="46" xfId="0" applyFont="1" applyFill="1" applyBorder="1" applyAlignment="1" applyProtection="1">
      <alignment horizontal="center" wrapText="1"/>
      <protection/>
    </xf>
    <xf numFmtId="0" fontId="96" fillId="6" borderId="60" xfId="0" applyFont="1" applyFill="1" applyBorder="1" applyAlignment="1" applyProtection="1">
      <alignment horizontal="center" wrapText="1"/>
      <protection/>
    </xf>
    <xf numFmtId="0" fontId="100" fillId="31" borderId="40" xfId="58" applyFont="1" applyBorder="1" applyAlignment="1" applyProtection="1">
      <alignment horizontal="center" vertical="center" wrapText="1"/>
      <protection locked="0"/>
    </xf>
    <xf numFmtId="0" fontId="100" fillId="38" borderId="40" xfId="58" applyFont="1" applyFill="1" applyBorder="1" applyAlignment="1" applyProtection="1">
      <alignment horizontal="center" vertical="center" wrapText="1"/>
      <protection locked="0"/>
    </xf>
    <xf numFmtId="0" fontId="75" fillId="31" borderId="44" xfId="58" applyBorder="1" applyAlignment="1" applyProtection="1">
      <alignment vertical="center"/>
      <protection locked="0"/>
    </xf>
    <xf numFmtId="0" fontId="75" fillId="38" borderId="60" xfId="58" applyFill="1" applyBorder="1" applyAlignment="1" applyProtection="1">
      <alignment vertical="center"/>
      <protection locked="0"/>
    </xf>
    <xf numFmtId="0" fontId="75" fillId="38" borderId="64" xfId="58" applyFill="1" applyBorder="1" applyAlignment="1" applyProtection="1">
      <alignment horizontal="center" vertical="center"/>
      <protection locked="0"/>
    </xf>
    <xf numFmtId="0" fontId="90" fillId="39" borderId="10" xfId="0" applyFont="1" applyFill="1" applyBorder="1" applyAlignment="1">
      <alignment horizontal="left" vertical="top" wrapText="1"/>
    </xf>
    <xf numFmtId="0" fontId="90" fillId="39" borderId="10" xfId="0" applyFont="1" applyFill="1" applyBorder="1" applyAlignment="1" applyProtection="1">
      <alignment vertical="top" wrapText="1"/>
      <protection/>
    </xf>
    <xf numFmtId="0" fontId="14" fillId="39" borderId="10" xfId="0" applyFont="1" applyFill="1" applyBorder="1" applyAlignment="1">
      <alignment horizontal="left" vertical="top" wrapText="1"/>
    </xf>
    <xf numFmtId="0" fontId="90" fillId="39" borderId="10" xfId="0" applyFont="1" applyFill="1" applyBorder="1" applyAlignment="1">
      <alignment vertical="top" wrapText="1"/>
    </xf>
    <xf numFmtId="14" fontId="2" fillId="33" borderId="67" xfId="0" applyNumberFormat="1" applyFont="1" applyFill="1" applyBorder="1" applyAlignment="1" applyProtection="1">
      <alignment horizontal="left"/>
      <protection/>
    </xf>
    <xf numFmtId="14" fontId="2" fillId="33" borderId="43" xfId="0" applyNumberFormat="1" applyFont="1" applyFill="1" applyBorder="1" applyAlignment="1" applyProtection="1">
      <alignment horizontal="left"/>
      <protection/>
    </xf>
    <xf numFmtId="0" fontId="3" fillId="10" borderId="23" xfId="0" applyFont="1" applyFill="1" applyBorder="1" applyAlignment="1" applyProtection="1">
      <alignment horizontal="right" wrapText="1"/>
      <protection/>
    </xf>
    <xf numFmtId="0" fontId="3" fillId="10" borderId="24"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3" xfId="0" applyFont="1" applyFill="1" applyBorder="1" applyAlignment="1" applyProtection="1">
      <alignment horizontal="right" vertical="top" wrapText="1"/>
      <protection/>
    </xf>
    <xf numFmtId="0" fontId="3" fillId="10" borderId="24" xfId="0" applyFont="1" applyFill="1" applyBorder="1" applyAlignment="1" applyProtection="1">
      <alignment horizontal="right" vertical="top" wrapText="1"/>
      <protection/>
    </xf>
    <xf numFmtId="0" fontId="13" fillId="33" borderId="59" xfId="0" applyFont="1" applyFill="1" applyBorder="1" applyAlignment="1" applyProtection="1">
      <alignment horizontal="center"/>
      <protection/>
    </xf>
    <xf numFmtId="0" fontId="13" fillId="33" borderId="17" xfId="0" applyFont="1" applyFill="1" applyBorder="1" applyAlignment="1" applyProtection="1">
      <alignment horizontal="center"/>
      <protection/>
    </xf>
    <xf numFmtId="0" fontId="13" fillId="33" borderId="30" xfId="0" applyFont="1" applyFill="1" applyBorder="1" applyAlignment="1" applyProtection="1">
      <alignment horizontal="center"/>
      <protection/>
    </xf>
    <xf numFmtId="0" fontId="10" fillId="10" borderId="23"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10" fillId="10" borderId="0" xfId="0" applyFont="1" applyFill="1" applyBorder="1" applyAlignment="1" applyProtection="1">
      <alignment horizontal="center"/>
      <protection/>
    </xf>
    <xf numFmtId="0" fontId="3" fillId="10" borderId="0" xfId="0" applyFont="1" applyFill="1" applyBorder="1" applyAlignment="1" applyProtection="1">
      <alignment horizontal="left" vertical="center" wrapText="1"/>
      <protection/>
    </xf>
    <xf numFmtId="0" fontId="3" fillId="10" borderId="0" xfId="0" applyFont="1" applyFill="1" applyBorder="1" applyAlignment="1" applyProtection="1">
      <alignment horizontal="left" vertical="top" wrapText="1"/>
      <protection/>
    </xf>
    <xf numFmtId="0" fontId="2" fillId="33" borderId="59" xfId="0" applyFont="1" applyFill="1" applyBorder="1" applyAlignment="1" applyProtection="1">
      <alignment horizontal="left" vertical="top" wrapText="1"/>
      <protection locked="0"/>
    </xf>
    <xf numFmtId="0" fontId="2" fillId="33" borderId="30" xfId="0" applyFont="1" applyFill="1" applyBorder="1" applyAlignment="1" applyProtection="1">
      <alignment horizontal="left" vertical="top" wrapText="1"/>
      <protection locked="0"/>
    </xf>
    <xf numFmtId="0" fontId="3" fillId="10" borderId="24" xfId="0" applyFont="1" applyFill="1" applyBorder="1" applyAlignment="1" applyProtection="1">
      <alignment horizontal="left" vertical="center" wrapText="1"/>
      <protection/>
    </xf>
    <xf numFmtId="0" fontId="14" fillId="33" borderId="59" xfId="0" applyFont="1" applyFill="1" applyBorder="1" applyAlignment="1" applyProtection="1">
      <alignment vertical="top" wrapText="1"/>
      <protection locked="0"/>
    </xf>
    <xf numFmtId="0" fontId="14" fillId="33" borderId="30" xfId="0" applyFont="1" applyFill="1" applyBorder="1" applyAlignment="1" applyProtection="1">
      <alignment vertical="top" wrapText="1"/>
      <protection locked="0"/>
    </xf>
    <xf numFmtId="0" fontId="3" fillId="10" borderId="25" xfId="0" applyFont="1" applyFill="1" applyBorder="1" applyAlignment="1" applyProtection="1">
      <alignment horizontal="left" vertical="center" wrapText="1"/>
      <protection/>
    </xf>
    <xf numFmtId="0" fontId="5" fillId="10" borderId="0" xfId="0" applyFont="1" applyFill="1" applyBorder="1" applyAlignment="1" applyProtection="1">
      <alignment horizontal="left" vertical="top" wrapText="1"/>
      <protection/>
    </xf>
    <xf numFmtId="173" fontId="2" fillId="33" borderId="59" xfId="47" applyNumberFormat="1" applyFont="1" applyFill="1" applyBorder="1" applyAlignment="1" applyProtection="1">
      <alignment horizontal="center" vertical="top"/>
      <protection locked="0"/>
    </xf>
    <xf numFmtId="173" fontId="2" fillId="33" borderId="30" xfId="47" applyNumberFormat="1" applyFont="1" applyFill="1" applyBorder="1" applyAlignment="1" applyProtection="1">
      <alignment horizontal="center" vertical="top"/>
      <protection locked="0"/>
    </xf>
    <xf numFmtId="0" fontId="3" fillId="0" borderId="21"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91" fillId="33" borderId="59" xfId="0" applyFont="1" applyFill="1" applyBorder="1" applyAlignment="1" applyProtection="1">
      <alignment horizontal="left" vertical="top" wrapText="1"/>
      <protection/>
    </xf>
    <xf numFmtId="0" fontId="3" fillId="33" borderId="30" xfId="0" applyFont="1" applyFill="1" applyBorder="1" applyAlignment="1" applyProtection="1">
      <alignment horizontal="left" vertical="top" wrapText="1"/>
      <protection/>
    </xf>
    <xf numFmtId="0" fontId="11" fillId="10" borderId="0" xfId="0" applyFont="1" applyFill="1" applyBorder="1" applyAlignment="1" applyProtection="1">
      <alignment vertical="top" wrapText="1"/>
      <protection/>
    </xf>
    <xf numFmtId="3" fontId="2" fillId="33" borderId="59" xfId="0" applyNumberFormat="1" applyFont="1" applyFill="1" applyBorder="1" applyAlignment="1" applyProtection="1">
      <alignment vertical="top" wrapText="1"/>
      <protection locked="0"/>
    </xf>
    <xf numFmtId="3" fontId="2" fillId="33" borderId="30"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15" fillId="10" borderId="0" xfId="0" applyFont="1" applyFill="1" applyBorder="1" applyAlignment="1" applyProtection="1">
      <alignment horizontal="left" vertical="top" wrapText="1"/>
      <protection/>
    </xf>
    <xf numFmtId="0" fontId="14" fillId="10" borderId="23" xfId="0" applyFont="1" applyFill="1" applyBorder="1" applyAlignment="1" applyProtection="1">
      <alignment horizontal="center" wrapText="1"/>
      <protection/>
    </xf>
    <xf numFmtId="0" fontId="14" fillId="10" borderId="0" xfId="0" applyFont="1" applyFill="1" applyBorder="1" applyAlignment="1" applyProtection="1">
      <alignment horizontal="center" wrapText="1"/>
      <protection/>
    </xf>
    <xf numFmtId="0" fontId="1"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protection/>
    </xf>
    <xf numFmtId="3" fontId="1" fillId="0" borderId="0" xfId="0" applyNumberFormat="1" applyFont="1" applyFill="1" applyBorder="1" applyAlignment="1" applyProtection="1">
      <alignment vertical="top" wrapText="1"/>
      <protection locked="0"/>
    </xf>
    <xf numFmtId="0" fontId="14" fillId="33" borderId="59" xfId="0" applyFont="1" applyFill="1" applyBorder="1" applyAlignment="1" applyProtection="1">
      <alignment horizontal="left" vertical="top" wrapText="1"/>
      <protection/>
    </xf>
    <xf numFmtId="0" fontId="14" fillId="33" borderId="17" xfId="0" applyFont="1" applyFill="1" applyBorder="1" applyAlignment="1" applyProtection="1">
      <alignment horizontal="left" vertical="top" wrapText="1"/>
      <protection/>
    </xf>
    <xf numFmtId="0" fontId="14" fillId="33" borderId="30"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14" fillId="10" borderId="0" xfId="0" applyFont="1" applyFill="1" applyBorder="1" applyAlignment="1" applyProtection="1">
      <alignment horizontal="center"/>
      <protection/>
    </xf>
    <xf numFmtId="0" fontId="11" fillId="10" borderId="0" xfId="0" applyFont="1" applyFill="1" applyBorder="1" applyAlignment="1" applyProtection="1">
      <alignment horizontal="left" vertical="top" wrapText="1"/>
      <protection/>
    </xf>
    <xf numFmtId="0" fontId="15" fillId="33" borderId="33" xfId="0" applyFont="1" applyFill="1" applyBorder="1" applyAlignment="1" applyProtection="1">
      <alignment horizontal="center" vertical="top" wrapText="1"/>
      <protection/>
    </xf>
    <xf numFmtId="0" fontId="15" fillId="33" borderId="19" xfId="0" applyFont="1" applyFill="1" applyBorder="1" applyAlignment="1" applyProtection="1">
      <alignment horizontal="center" vertical="top" wrapText="1"/>
      <protection/>
    </xf>
    <xf numFmtId="0" fontId="14" fillId="33" borderId="15" xfId="0" applyFont="1" applyFill="1" applyBorder="1" applyAlignment="1" applyProtection="1">
      <alignment horizontal="left" vertical="top" wrapText="1"/>
      <protection/>
    </xf>
    <xf numFmtId="0" fontId="14" fillId="33" borderId="46" xfId="0" applyFont="1" applyFill="1" applyBorder="1" applyAlignment="1" applyProtection="1">
      <alignment horizontal="left" vertical="top" wrapText="1"/>
      <protection/>
    </xf>
    <xf numFmtId="0" fontId="14" fillId="10" borderId="0" xfId="0" applyFont="1" applyFill="1" applyBorder="1" applyAlignment="1" applyProtection="1">
      <alignment horizontal="left" vertical="top" wrapText="1"/>
      <protection/>
    </xf>
    <xf numFmtId="0" fontId="14" fillId="33" borderId="39" xfId="0" applyFont="1" applyFill="1" applyBorder="1" applyAlignment="1" applyProtection="1">
      <alignment horizontal="left" vertical="top" wrapText="1"/>
      <protection/>
    </xf>
    <xf numFmtId="0" fontId="14" fillId="33" borderId="18" xfId="0" applyFont="1" applyFill="1" applyBorder="1" applyAlignment="1" applyProtection="1">
      <alignment horizontal="left" vertical="top" wrapText="1"/>
      <protection/>
    </xf>
    <xf numFmtId="0" fontId="14" fillId="33" borderId="14" xfId="0" applyFont="1" applyFill="1" applyBorder="1" applyAlignment="1" applyProtection="1">
      <alignment horizontal="left" vertical="top" wrapText="1"/>
      <protection/>
    </xf>
    <xf numFmtId="0" fontId="14" fillId="33" borderId="56" xfId="0" applyFont="1" applyFill="1" applyBorder="1" applyAlignment="1" applyProtection="1">
      <alignment horizontal="left" vertical="top" wrapText="1"/>
      <protection/>
    </xf>
    <xf numFmtId="0" fontId="14" fillId="0" borderId="15" xfId="0" applyFont="1" applyFill="1" applyBorder="1" applyAlignment="1" applyProtection="1">
      <alignment horizontal="left" vertical="top" wrapText="1"/>
      <protection/>
    </xf>
    <xf numFmtId="0" fontId="14" fillId="0" borderId="46" xfId="0" applyFont="1" applyFill="1" applyBorder="1" applyAlignment="1" applyProtection="1">
      <alignment horizontal="left" vertical="top" wrapText="1"/>
      <protection/>
    </xf>
    <xf numFmtId="0" fontId="88" fillId="10" borderId="0" xfId="0" applyFont="1" applyFill="1" applyAlignment="1">
      <alignment horizontal="left" wrapText="1"/>
    </xf>
    <xf numFmtId="0" fontId="88" fillId="10" borderId="0" xfId="0" applyFont="1" applyFill="1" applyAlignment="1">
      <alignment horizontal="left"/>
    </xf>
    <xf numFmtId="0" fontId="101" fillId="10" borderId="0" xfId="0" applyFont="1" applyFill="1" applyAlignment="1">
      <alignment horizontal="left"/>
    </xf>
    <xf numFmtId="0" fontId="2" fillId="33" borderId="59"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2" fillId="33" borderId="30" xfId="0" applyFont="1" applyFill="1" applyBorder="1" applyAlignment="1" applyProtection="1">
      <alignment horizontal="left"/>
      <protection locked="0"/>
    </xf>
    <xf numFmtId="0" fontId="14" fillId="33" borderId="68" xfId="0" applyFont="1" applyFill="1" applyBorder="1" applyAlignment="1" applyProtection="1">
      <alignment horizontal="left" vertical="center" wrapText="1"/>
      <protection/>
    </xf>
    <xf numFmtId="0" fontId="14" fillId="33" borderId="63" xfId="0" applyFont="1" applyFill="1" applyBorder="1" applyAlignment="1" applyProtection="1">
      <alignment horizontal="left" vertical="center" wrapText="1"/>
      <protection/>
    </xf>
    <xf numFmtId="0" fontId="14" fillId="33" borderId="64" xfId="0" applyFont="1" applyFill="1" applyBorder="1" applyAlignment="1" applyProtection="1">
      <alignment horizontal="left" vertical="center" wrapText="1"/>
      <protection/>
    </xf>
    <xf numFmtId="0" fontId="14" fillId="33" borderId="69" xfId="0" applyFont="1" applyFill="1" applyBorder="1" applyAlignment="1" applyProtection="1">
      <alignment horizontal="left" vertical="center" wrapText="1"/>
      <protection/>
    </xf>
    <xf numFmtId="0" fontId="14" fillId="33" borderId="70" xfId="0" applyFont="1" applyFill="1" applyBorder="1" applyAlignment="1" applyProtection="1">
      <alignment horizontal="left" vertical="center" wrapText="1"/>
      <protection/>
    </xf>
    <xf numFmtId="0" fontId="14" fillId="33" borderId="71" xfId="0" applyFont="1" applyFill="1" applyBorder="1" applyAlignment="1" applyProtection="1">
      <alignment horizontal="left" vertical="center" wrapText="1"/>
      <protection/>
    </xf>
    <xf numFmtId="0" fontId="72" fillId="33" borderId="59" xfId="55" applyFill="1" applyBorder="1" applyAlignment="1" applyProtection="1">
      <alignment horizontal="left"/>
      <protection locked="0"/>
    </xf>
    <xf numFmtId="0" fontId="21" fillId="10" borderId="0" xfId="0" applyFont="1" applyFill="1" applyBorder="1" applyAlignment="1" applyProtection="1">
      <alignment horizontal="left" vertical="center" wrapText="1"/>
      <protection/>
    </xf>
    <xf numFmtId="0" fontId="90" fillId="39" borderId="59" xfId="0" applyFont="1" applyFill="1" applyBorder="1" applyAlignment="1" applyProtection="1">
      <alignment horizontal="left" vertical="top" wrapText="1"/>
      <protection/>
    </xf>
    <xf numFmtId="0" fontId="90" fillId="39" borderId="17" xfId="0" applyFont="1" applyFill="1" applyBorder="1" applyAlignment="1" applyProtection="1">
      <alignment horizontal="left" vertical="top" wrapText="1"/>
      <protection/>
    </xf>
    <xf numFmtId="0" fontId="90" fillId="39" borderId="30" xfId="0" applyFont="1" applyFill="1" applyBorder="1" applyAlignment="1" applyProtection="1">
      <alignment horizontal="left" vertical="top" wrapText="1"/>
      <protection/>
    </xf>
    <xf numFmtId="0" fontId="14" fillId="33" borderId="47" xfId="0" applyFont="1" applyFill="1" applyBorder="1" applyAlignment="1" applyProtection="1">
      <alignment horizontal="left" vertical="center" wrapText="1"/>
      <protection/>
    </xf>
    <xf numFmtId="0" fontId="14" fillId="33" borderId="72" xfId="0" applyFont="1" applyFill="1" applyBorder="1" applyAlignment="1" applyProtection="1">
      <alignment horizontal="left" vertical="center" wrapText="1"/>
      <protection/>
    </xf>
    <xf numFmtId="0" fontId="14" fillId="33" borderId="73" xfId="0" applyFont="1" applyFill="1" applyBorder="1" applyAlignment="1" applyProtection="1">
      <alignment horizontal="left" vertical="center" wrapText="1"/>
      <protection/>
    </xf>
    <xf numFmtId="0" fontId="2" fillId="33" borderId="59" xfId="0" applyFont="1" applyFill="1" applyBorder="1" applyAlignment="1" applyProtection="1">
      <alignment horizontal="center" vertical="center" wrapText="1"/>
      <protection/>
    </xf>
    <xf numFmtId="0" fontId="2" fillId="33" borderId="30" xfId="0" applyFont="1" applyFill="1" applyBorder="1" applyAlignment="1" applyProtection="1">
      <alignment horizontal="center" vertical="center" wrapText="1"/>
      <protection/>
    </xf>
    <xf numFmtId="0" fontId="80" fillId="0" borderId="59" xfId="0" applyFont="1" applyBorder="1" applyAlignment="1">
      <alignment horizontal="left" vertical="top" wrapText="1"/>
    </xf>
    <xf numFmtId="0" fontId="80" fillId="0" borderId="74" xfId="0" applyFont="1" applyBorder="1" applyAlignment="1">
      <alignment horizontal="left" vertical="top" wrapText="1"/>
    </xf>
    <xf numFmtId="0" fontId="80" fillId="0" borderId="75" xfId="0" applyFont="1" applyBorder="1" applyAlignment="1">
      <alignment horizontal="left" vertical="top" wrapText="1"/>
    </xf>
    <xf numFmtId="0" fontId="80" fillId="0" borderId="76" xfId="0" applyFont="1" applyBorder="1" applyAlignment="1">
      <alignment horizontal="left" vertical="top"/>
    </xf>
    <xf numFmtId="0" fontId="14" fillId="33" borderId="59" xfId="0" applyFont="1" applyFill="1" applyBorder="1" applyAlignment="1" applyProtection="1">
      <alignment horizontal="left"/>
      <protection locked="0"/>
    </xf>
    <xf numFmtId="0" fontId="14" fillId="33" borderId="17" xfId="0" applyFont="1" applyFill="1" applyBorder="1" applyAlignment="1" applyProtection="1">
      <alignment horizontal="left"/>
      <protection locked="0"/>
    </xf>
    <xf numFmtId="0" fontId="14" fillId="33" borderId="30" xfId="0" applyFont="1" applyFill="1" applyBorder="1" applyAlignment="1" applyProtection="1">
      <alignment horizontal="left"/>
      <protection locked="0"/>
    </xf>
    <xf numFmtId="0" fontId="72" fillId="33" borderId="59" xfId="55" applyFill="1" applyBorder="1" applyAlignment="1" applyProtection="1">
      <alignment horizontal="left" wrapText="1"/>
      <protection locked="0"/>
    </xf>
    <xf numFmtId="0" fontId="3" fillId="10" borderId="25" xfId="0" applyFont="1" applyFill="1" applyBorder="1" applyAlignment="1" applyProtection="1">
      <alignment horizontal="center" vertical="center" wrapText="1"/>
      <protection/>
    </xf>
    <xf numFmtId="0" fontId="2" fillId="33" borderId="59" xfId="0" applyFont="1" applyFill="1" applyBorder="1" applyAlignment="1" applyProtection="1">
      <alignment horizontal="left" vertical="top" wrapText="1"/>
      <protection/>
    </xf>
    <xf numFmtId="0" fontId="2" fillId="33" borderId="30" xfId="0" applyFont="1" applyFill="1" applyBorder="1" applyAlignment="1" applyProtection="1">
      <alignment horizontal="left" vertical="top" wrapText="1"/>
      <protection/>
    </xf>
    <xf numFmtId="0" fontId="3" fillId="37" borderId="59" xfId="0" applyFont="1" applyFill="1" applyBorder="1" applyAlignment="1" applyProtection="1">
      <alignment horizontal="left" vertical="top" wrapText="1"/>
      <protection/>
    </xf>
    <xf numFmtId="0" fontId="3" fillId="37" borderId="17" xfId="0" applyFont="1" applyFill="1" applyBorder="1" applyAlignment="1" applyProtection="1">
      <alignment horizontal="left" vertical="top" wrapText="1"/>
      <protection/>
    </xf>
    <xf numFmtId="0" fontId="3" fillId="37" borderId="30" xfId="0" applyFont="1" applyFill="1" applyBorder="1" applyAlignment="1" applyProtection="1">
      <alignment horizontal="left" vertical="top" wrapText="1"/>
      <protection/>
    </xf>
    <xf numFmtId="0" fontId="0" fillId="0" borderId="30" xfId="0" applyBorder="1" applyAlignment="1">
      <alignment horizontal="left" vertical="top"/>
    </xf>
    <xf numFmtId="0" fontId="11" fillId="10" borderId="0" xfId="0" applyFont="1" applyFill="1" applyBorder="1" applyAlignment="1" applyProtection="1">
      <alignment horizontal="left" vertical="center" wrapText="1"/>
      <protection/>
    </xf>
    <xf numFmtId="0" fontId="14" fillId="0" borderId="20" xfId="0" applyFont="1" applyFill="1" applyBorder="1" applyAlignment="1" applyProtection="1">
      <alignment horizontal="left" vertical="top" wrapText="1"/>
      <protection/>
    </xf>
    <xf numFmtId="0" fontId="14" fillId="0" borderId="21" xfId="0" applyFont="1" applyFill="1" applyBorder="1" applyAlignment="1" applyProtection="1">
      <alignment horizontal="left" vertical="top" wrapText="1"/>
      <protection/>
    </xf>
    <xf numFmtId="0" fontId="14" fillId="0" borderId="22" xfId="0" applyFont="1" applyFill="1" applyBorder="1" applyAlignment="1" applyProtection="1">
      <alignment horizontal="left" vertical="top" wrapText="1"/>
      <protection/>
    </xf>
    <xf numFmtId="0" fontId="14" fillId="0" borderId="23" xfId="0"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0" fontId="14" fillId="0" borderId="24" xfId="0" applyFont="1" applyFill="1" applyBorder="1" applyAlignment="1" applyProtection="1">
      <alignment horizontal="left" vertical="top" wrapText="1"/>
      <protection/>
    </xf>
    <xf numFmtId="0" fontId="14" fillId="0" borderId="27" xfId="0" applyFont="1" applyFill="1" applyBorder="1" applyAlignment="1" applyProtection="1">
      <alignment horizontal="left" vertical="top" wrapText="1"/>
      <protection/>
    </xf>
    <xf numFmtId="0" fontId="14" fillId="0" borderId="25" xfId="0" applyFont="1" applyFill="1" applyBorder="1" applyAlignment="1" applyProtection="1">
      <alignment horizontal="left" vertical="top" wrapText="1"/>
      <protection/>
    </xf>
    <xf numFmtId="0" fontId="14" fillId="0" borderId="26" xfId="0" applyFont="1" applyFill="1" applyBorder="1" applyAlignment="1" applyProtection="1">
      <alignment horizontal="left" vertical="top" wrapText="1"/>
      <protection/>
    </xf>
    <xf numFmtId="0" fontId="3" fillId="2" borderId="59" xfId="0" applyFont="1" applyFill="1" applyBorder="1" applyAlignment="1" applyProtection="1">
      <alignment horizontal="left" vertical="top" wrapText="1"/>
      <protection/>
    </xf>
    <xf numFmtId="0" fontId="3" fillId="2" borderId="17" xfId="0" applyFont="1" applyFill="1" applyBorder="1" applyAlignment="1" applyProtection="1">
      <alignment horizontal="left" vertical="top" wrapText="1"/>
      <protection/>
    </xf>
    <xf numFmtId="0" fontId="3" fillId="2" borderId="30" xfId="0" applyFont="1" applyFill="1" applyBorder="1" applyAlignment="1" applyProtection="1">
      <alignment horizontal="left" vertical="top" wrapText="1"/>
      <protection/>
    </xf>
    <xf numFmtId="0" fontId="5" fillId="10" borderId="0" xfId="0" applyFont="1" applyFill="1" applyBorder="1" applyAlignment="1" applyProtection="1">
      <alignment horizontal="left"/>
      <protection/>
    </xf>
    <xf numFmtId="0" fontId="11" fillId="10" borderId="21" xfId="0" applyFont="1" applyFill="1" applyBorder="1" applyAlignment="1" applyProtection="1">
      <alignment horizontal="center" wrapText="1"/>
      <protection/>
    </xf>
    <xf numFmtId="0" fontId="0" fillId="0" borderId="17" xfId="0" applyBorder="1" applyAlignment="1">
      <alignment/>
    </xf>
    <xf numFmtId="0" fontId="0" fillId="0" borderId="30" xfId="0" applyBorder="1" applyAlignment="1">
      <alignment/>
    </xf>
    <xf numFmtId="0" fontId="101" fillId="10" borderId="21"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40" xfId="0" applyFont="1" applyFill="1" applyBorder="1" applyAlignment="1" applyProtection="1">
      <alignment horizontal="center" vertical="center" wrapText="1"/>
      <protection/>
    </xf>
    <xf numFmtId="0" fontId="23" fillId="33" borderId="40" xfId="0" applyFont="1" applyFill="1" applyBorder="1" applyAlignment="1" applyProtection="1">
      <alignment horizontal="left" vertical="top" wrapText="1"/>
      <protection/>
    </xf>
    <xf numFmtId="0" fontId="5" fillId="10" borderId="0" xfId="0" applyFont="1" applyFill="1" applyBorder="1" applyAlignment="1" applyProtection="1">
      <alignment horizontal="center" vertical="center" wrapText="1"/>
      <protection/>
    </xf>
    <xf numFmtId="0" fontId="95" fillId="33" borderId="40" xfId="0" applyFont="1" applyFill="1" applyBorder="1" applyAlignment="1" applyProtection="1">
      <alignment vertical="top" wrapText="1"/>
      <protection/>
    </xf>
    <xf numFmtId="0" fontId="4" fillId="33" borderId="40" xfId="0" applyFont="1" applyFill="1" applyBorder="1" applyAlignment="1" applyProtection="1">
      <alignment vertical="top" wrapText="1"/>
      <protection/>
    </xf>
    <xf numFmtId="0" fontId="4" fillId="0" borderId="40" xfId="0" applyFont="1" applyFill="1" applyBorder="1" applyAlignment="1" applyProtection="1">
      <alignment vertical="top" wrapText="1"/>
      <protection/>
    </xf>
    <xf numFmtId="0" fontId="95" fillId="33" borderId="40" xfId="0" applyFont="1" applyFill="1" applyBorder="1" applyAlignment="1" applyProtection="1">
      <alignment horizontal="left" vertical="top" wrapText="1"/>
      <protection/>
    </xf>
    <xf numFmtId="0" fontId="4" fillId="33" borderId="40" xfId="0" applyFont="1" applyFill="1" applyBorder="1" applyAlignment="1" applyProtection="1">
      <alignment horizontal="center" vertical="top" wrapText="1"/>
      <protection/>
    </xf>
    <xf numFmtId="0" fontId="95" fillId="33" borderId="40" xfId="0" applyFont="1" applyFill="1" applyBorder="1" applyAlignment="1">
      <alignment horizontal="left" vertical="top" wrapText="1"/>
    </xf>
    <xf numFmtId="0" fontId="95" fillId="0" borderId="40" xfId="0" applyFont="1" applyBorder="1" applyAlignment="1">
      <alignment horizontal="left" vertical="top" wrapText="1"/>
    </xf>
    <xf numFmtId="0" fontId="102" fillId="0" borderId="40" xfId="0" applyFont="1" applyBorder="1" applyAlignment="1">
      <alignment horizontal="left" vertical="top" wrapText="1"/>
    </xf>
    <xf numFmtId="0" fontId="24" fillId="0" borderId="40" xfId="0" applyFont="1" applyBorder="1" applyAlignment="1">
      <alignment horizontal="left" vertical="top" wrapText="1"/>
    </xf>
    <xf numFmtId="0" fontId="95" fillId="0" borderId="45" xfId="0" applyFont="1" applyBorder="1" applyAlignment="1">
      <alignment horizontal="left" vertical="top" wrapText="1"/>
    </xf>
    <xf numFmtId="0" fontId="95" fillId="0" borderId="77" xfId="0" applyFont="1" applyBorder="1" applyAlignment="1">
      <alignment horizontal="left" vertical="top" wrapText="1"/>
    </xf>
    <xf numFmtId="0" fontId="4" fillId="33" borderId="40" xfId="0" applyFont="1" applyFill="1" applyBorder="1" applyAlignment="1">
      <alignment horizontal="center" vertical="top" wrapText="1"/>
    </xf>
    <xf numFmtId="0" fontId="4" fillId="33" borderId="40" xfId="0" applyFont="1" applyFill="1" applyBorder="1" applyAlignment="1">
      <alignment horizontal="left" vertical="top" wrapText="1"/>
    </xf>
    <xf numFmtId="0" fontId="103" fillId="34" borderId="10" xfId="0" applyFont="1" applyFill="1" applyBorder="1" applyAlignment="1">
      <alignment horizontal="center"/>
    </xf>
    <xf numFmtId="0" fontId="83" fillId="0" borderId="59" xfId="0" applyFont="1" applyFill="1" applyBorder="1" applyAlignment="1">
      <alignment horizontal="center"/>
    </xf>
    <xf numFmtId="0" fontId="83" fillId="0" borderId="78" xfId="0" applyFont="1" applyFill="1" applyBorder="1" applyAlignment="1">
      <alignment horizontal="center"/>
    </xf>
    <xf numFmtId="0" fontId="86" fillId="10" borderId="25" xfId="0" applyFont="1" applyFill="1" applyBorder="1" applyAlignment="1">
      <alignment/>
    </xf>
    <xf numFmtId="0" fontId="96" fillId="6" borderId="66" xfId="0" applyFont="1" applyFill="1" applyBorder="1" applyAlignment="1" applyProtection="1">
      <alignment horizontal="center" vertical="center" wrapText="1"/>
      <protection/>
    </xf>
    <xf numFmtId="0" fontId="96" fillId="6" borderId="62" xfId="0" applyFont="1" applyFill="1" applyBorder="1" applyAlignment="1" applyProtection="1">
      <alignment horizontal="center" vertical="center" wrapText="1"/>
      <protection/>
    </xf>
    <xf numFmtId="0" fontId="84" fillId="10" borderId="21" xfId="0" applyFont="1" applyFill="1" applyBorder="1" applyAlignment="1">
      <alignment horizontal="center" vertical="center"/>
    </xf>
    <xf numFmtId="0" fontId="19" fillId="10" borderId="20" xfId="0" applyFont="1" applyFill="1" applyBorder="1" applyAlignment="1">
      <alignment horizontal="center" vertical="top" wrapText="1"/>
    </xf>
    <xf numFmtId="0" fontId="19" fillId="10" borderId="21" xfId="0" applyFont="1" applyFill="1" applyBorder="1" applyAlignment="1">
      <alignment horizontal="center" vertical="top" wrapText="1"/>
    </xf>
    <xf numFmtId="0" fontId="89" fillId="10" borderId="21" xfId="0" applyFont="1" applyFill="1" applyBorder="1" applyAlignment="1">
      <alignment horizontal="center" vertical="top" wrapText="1"/>
    </xf>
    <xf numFmtId="0" fontId="72" fillId="10" borderId="27" xfId="55" applyFill="1" applyBorder="1" applyAlignment="1" applyProtection="1">
      <alignment horizontal="center" vertical="top" wrapText="1"/>
      <protection/>
    </xf>
    <xf numFmtId="0" fontId="72" fillId="10" borderId="25" xfId="55" applyFill="1" applyBorder="1" applyAlignment="1" applyProtection="1">
      <alignment horizontal="center" vertical="top" wrapText="1"/>
      <protection/>
    </xf>
    <xf numFmtId="0" fontId="104" fillId="33" borderId="44" xfId="0" applyFont="1" applyFill="1" applyBorder="1" applyAlignment="1">
      <alignment horizontal="center" vertical="center"/>
    </xf>
    <xf numFmtId="0" fontId="104" fillId="33" borderId="63" xfId="0" applyFont="1" applyFill="1" applyBorder="1" applyAlignment="1">
      <alignment horizontal="center" vertical="center"/>
    </xf>
    <xf numFmtId="0" fontId="104" fillId="33" borderId="60" xfId="0" applyFont="1" applyFill="1" applyBorder="1" applyAlignment="1">
      <alignment horizontal="center" vertical="center"/>
    </xf>
    <xf numFmtId="0" fontId="105" fillId="0" borderId="0" xfId="0" applyFont="1" applyAlignment="1" applyProtection="1">
      <alignment horizontal="left"/>
      <protection/>
    </xf>
    <xf numFmtId="0" fontId="0" fillId="4" borderId="59" xfId="0" applyFill="1" applyBorder="1" applyAlignment="1" applyProtection="1">
      <alignment horizontal="center" vertical="center"/>
      <protection/>
    </xf>
    <xf numFmtId="0" fontId="0" fillId="4" borderId="17" xfId="0" applyFill="1" applyBorder="1" applyAlignment="1" applyProtection="1">
      <alignment horizontal="center" vertical="center"/>
      <protection/>
    </xf>
    <xf numFmtId="0" fontId="0" fillId="4" borderId="30" xfId="0" applyFill="1" applyBorder="1" applyAlignment="1" applyProtection="1">
      <alignment horizontal="center" vertical="center"/>
      <protection/>
    </xf>
    <xf numFmtId="0" fontId="0" fillId="4" borderId="48" xfId="0" applyFill="1" applyBorder="1" applyAlignment="1" applyProtection="1">
      <alignment horizontal="left" vertical="center" wrapText="1"/>
      <protection/>
    </xf>
    <xf numFmtId="0" fontId="0" fillId="4" borderId="49" xfId="0" applyFill="1" applyBorder="1" applyAlignment="1" applyProtection="1">
      <alignment horizontal="left" vertical="center" wrapText="1"/>
      <protection/>
    </xf>
    <xf numFmtId="0" fontId="0" fillId="4" borderId="50" xfId="0" applyFill="1" applyBorder="1" applyAlignment="1" applyProtection="1">
      <alignment horizontal="left" vertical="center" wrapText="1"/>
      <protection/>
    </xf>
    <xf numFmtId="0" fontId="0" fillId="4" borderId="79" xfId="0" applyFill="1" applyBorder="1" applyAlignment="1" applyProtection="1">
      <alignment horizontal="left" vertical="center" wrapText="1"/>
      <protection/>
    </xf>
    <xf numFmtId="0" fontId="0" fillId="4" borderId="80" xfId="0" applyFill="1" applyBorder="1" applyAlignment="1" applyProtection="1">
      <alignment horizontal="left" vertical="center" wrapText="1"/>
      <protection/>
    </xf>
    <xf numFmtId="0" fontId="0" fillId="4" borderId="77" xfId="0" applyFill="1" applyBorder="1" applyAlignment="1" applyProtection="1">
      <alignment horizontal="left" vertical="center" wrapText="1"/>
      <protection/>
    </xf>
    <xf numFmtId="0" fontId="75" fillId="31" borderId="48" xfId="58" applyBorder="1" applyAlignment="1" applyProtection="1">
      <alignment horizontal="center" wrapText="1"/>
      <protection locked="0"/>
    </xf>
    <xf numFmtId="0" fontId="75" fillId="31" borderId="50" xfId="58" applyBorder="1" applyAlignment="1" applyProtection="1">
      <alignment horizontal="center" wrapText="1"/>
      <protection locked="0"/>
    </xf>
    <xf numFmtId="0" fontId="75" fillId="31" borderId="58" xfId="58" applyBorder="1" applyAlignment="1" applyProtection="1">
      <alignment horizontal="center" wrapText="1"/>
      <protection locked="0"/>
    </xf>
    <xf numFmtId="0" fontId="75" fillId="31" borderId="56" xfId="58" applyBorder="1" applyAlignment="1" applyProtection="1">
      <alignment horizontal="center" wrapText="1"/>
      <protection locked="0"/>
    </xf>
    <xf numFmtId="0" fontId="75" fillId="38" borderId="48" xfId="58" applyFill="1" applyBorder="1" applyAlignment="1" applyProtection="1">
      <alignment horizontal="center" wrapText="1"/>
      <protection locked="0"/>
    </xf>
    <xf numFmtId="0" fontId="75" fillId="38" borderId="50" xfId="58" applyFill="1" applyBorder="1" applyAlignment="1" applyProtection="1">
      <alignment horizontal="center" wrapText="1"/>
      <protection locked="0"/>
    </xf>
    <xf numFmtId="0" fontId="75" fillId="38" borderId="58" xfId="58" applyFill="1" applyBorder="1" applyAlignment="1" applyProtection="1">
      <alignment horizontal="center" wrapText="1"/>
      <protection locked="0"/>
    </xf>
    <xf numFmtId="0" fontId="75" fillId="38" borderId="56" xfId="58" applyFill="1" applyBorder="1" applyAlignment="1" applyProtection="1">
      <alignment horizontal="center" wrapText="1"/>
      <protection locked="0"/>
    </xf>
    <xf numFmtId="0" fontId="0" fillId="0" borderId="48" xfId="0" applyBorder="1" applyAlignment="1" applyProtection="1">
      <alignment horizontal="left" vertical="center" wrapText="1"/>
      <protection/>
    </xf>
    <xf numFmtId="0" fontId="0" fillId="0" borderId="49" xfId="0" applyBorder="1" applyAlignment="1" applyProtection="1">
      <alignment horizontal="left" vertical="center" wrapText="1"/>
      <protection/>
    </xf>
    <xf numFmtId="0" fontId="0" fillId="0" borderId="50" xfId="0" applyBorder="1" applyAlignment="1" applyProtection="1">
      <alignment horizontal="left" vertical="center" wrapText="1"/>
      <protection/>
    </xf>
    <xf numFmtId="0" fontId="0" fillId="0" borderId="48" xfId="0" applyBorder="1" applyAlignment="1" applyProtection="1">
      <alignment horizontal="center" vertical="center" wrapText="1"/>
      <protection/>
    </xf>
    <xf numFmtId="0" fontId="0" fillId="0" borderId="49" xfId="0" applyBorder="1" applyAlignment="1" applyProtection="1">
      <alignment horizontal="center" vertical="center" wrapText="1"/>
      <protection/>
    </xf>
    <xf numFmtId="0" fontId="0" fillId="0" borderId="50" xfId="0" applyBorder="1" applyAlignment="1" applyProtection="1">
      <alignment horizontal="center" vertical="center" wrapText="1"/>
      <protection/>
    </xf>
    <xf numFmtId="0" fontId="100" fillId="31" borderId="48" xfId="58" applyFont="1" applyBorder="1" applyAlignment="1" applyProtection="1">
      <alignment horizontal="center" vertical="center"/>
      <protection locked="0"/>
    </xf>
    <xf numFmtId="0" fontId="100" fillId="31" borderId="50" xfId="58" applyFont="1" applyBorder="1" applyAlignment="1" applyProtection="1">
      <alignment horizontal="center" vertical="center"/>
      <protection locked="0"/>
    </xf>
    <xf numFmtId="0" fontId="100" fillId="38" borderId="48" xfId="58" applyFont="1" applyFill="1" applyBorder="1" applyAlignment="1" applyProtection="1">
      <alignment horizontal="center" vertical="center"/>
      <protection locked="0"/>
    </xf>
    <xf numFmtId="0" fontId="100" fillId="38" borderId="50" xfId="58" applyFont="1" applyFill="1" applyBorder="1" applyAlignment="1" applyProtection="1">
      <alignment horizontal="center" vertical="center"/>
      <protection locked="0"/>
    </xf>
    <xf numFmtId="0" fontId="96" fillId="6" borderId="66" xfId="0" applyFont="1" applyFill="1" applyBorder="1" applyAlignment="1" applyProtection="1">
      <alignment horizontal="center" vertical="center"/>
      <protection/>
    </xf>
    <xf numFmtId="0" fontId="96" fillId="6" borderId="62" xfId="0" applyFont="1" applyFill="1" applyBorder="1" applyAlignment="1" applyProtection="1">
      <alignment horizontal="center" vertical="center"/>
      <protection/>
    </xf>
    <xf numFmtId="0" fontId="96" fillId="6" borderId="44" xfId="0" applyFont="1" applyFill="1" applyBorder="1" applyAlignment="1" applyProtection="1">
      <alignment horizontal="center" vertical="center" wrapText="1"/>
      <protection/>
    </xf>
    <xf numFmtId="0" fontId="96" fillId="6" borderId="64" xfId="0" applyFont="1" applyFill="1" applyBorder="1" applyAlignment="1" applyProtection="1">
      <alignment horizontal="center" vertical="center" wrapText="1"/>
      <protection/>
    </xf>
    <xf numFmtId="0" fontId="100" fillId="31" borderId="44" xfId="58" applyFont="1" applyBorder="1" applyAlignment="1" applyProtection="1">
      <alignment horizontal="center" vertical="center" wrapText="1"/>
      <protection locked="0"/>
    </xf>
    <xf numFmtId="0" fontId="100" fillId="31" borderId="64" xfId="58" applyFont="1" applyBorder="1" applyAlignment="1" applyProtection="1">
      <alignment horizontal="center" vertical="center" wrapText="1"/>
      <protection locked="0"/>
    </xf>
    <xf numFmtId="0" fontId="100" fillId="38" borderId="44" xfId="58" applyFont="1" applyFill="1" applyBorder="1" applyAlignment="1" applyProtection="1">
      <alignment horizontal="center" vertical="center" wrapText="1"/>
      <protection locked="0"/>
    </xf>
    <xf numFmtId="0" fontId="100" fillId="38" borderId="64" xfId="58" applyFont="1" applyFill="1" applyBorder="1" applyAlignment="1" applyProtection="1">
      <alignment horizontal="center" vertical="center" wrapText="1"/>
      <protection locked="0"/>
    </xf>
    <xf numFmtId="0" fontId="0" fillId="0" borderId="45" xfId="0" applyBorder="1" applyAlignment="1" applyProtection="1">
      <alignment horizontal="left" vertical="center" wrapText="1"/>
      <protection/>
    </xf>
    <xf numFmtId="0" fontId="96" fillId="6" borderId="72" xfId="0" applyFont="1" applyFill="1" applyBorder="1" applyAlignment="1" applyProtection="1">
      <alignment horizontal="center" vertical="center"/>
      <protection/>
    </xf>
    <xf numFmtId="0" fontId="96" fillId="6" borderId="47" xfId="0" applyFont="1" applyFill="1" applyBorder="1" applyAlignment="1" applyProtection="1">
      <alignment horizontal="center" vertical="center" wrapText="1"/>
      <protection/>
    </xf>
    <xf numFmtId="0" fontId="96" fillId="6" borderId="73" xfId="0" applyFont="1" applyFill="1" applyBorder="1" applyAlignment="1" applyProtection="1">
      <alignment horizontal="center" vertical="center"/>
      <protection/>
    </xf>
    <xf numFmtId="10" fontId="75" fillId="31" borderId="44" xfId="58" applyNumberFormat="1" applyBorder="1" applyAlignment="1" applyProtection="1">
      <alignment horizontal="center" vertical="center" wrapText="1"/>
      <protection locked="0"/>
    </xf>
    <xf numFmtId="10" fontId="75" fillId="31" borderId="60" xfId="58" applyNumberFormat="1" applyBorder="1" applyAlignment="1" applyProtection="1">
      <alignment horizontal="center" vertical="center" wrapText="1"/>
      <protection locked="0"/>
    </xf>
    <xf numFmtId="0" fontId="75" fillId="31" borderId="44" xfId="58" applyBorder="1" applyAlignment="1" applyProtection="1">
      <alignment horizontal="center" vertical="center" wrapText="1"/>
      <protection locked="0"/>
    </xf>
    <xf numFmtId="0" fontId="75" fillId="31" borderId="63" xfId="58" applyBorder="1" applyAlignment="1" applyProtection="1">
      <alignment horizontal="center" vertical="center" wrapText="1"/>
      <protection locked="0"/>
    </xf>
    <xf numFmtId="0" fontId="75" fillId="38" borderId="68" xfId="58" applyFill="1" applyBorder="1" applyAlignment="1" applyProtection="1">
      <alignment horizontal="center" vertical="center" wrapText="1"/>
      <protection locked="0"/>
    </xf>
    <xf numFmtId="0" fontId="75" fillId="38" borderId="60" xfId="58" applyFill="1" applyBorder="1" applyAlignment="1" applyProtection="1">
      <alignment horizontal="center" vertical="center" wrapText="1"/>
      <protection locked="0"/>
    </xf>
    <xf numFmtId="0" fontId="75" fillId="38" borderId="44" xfId="58" applyFill="1" applyBorder="1" applyAlignment="1" applyProtection="1">
      <alignment horizontal="center" vertical="center" wrapText="1"/>
      <protection locked="0"/>
    </xf>
    <xf numFmtId="0" fontId="75" fillId="38" borderId="64" xfId="58" applyFill="1" applyBorder="1" applyAlignment="1" applyProtection="1">
      <alignment horizontal="center" vertical="center" wrapText="1"/>
      <protection locked="0"/>
    </xf>
    <xf numFmtId="0" fontId="96" fillId="6" borderId="63" xfId="0" applyFont="1" applyFill="1" applyBorder="1" applyAlignment="1" applyProtection="1">
      <alignment horizontal="center" vertical="center" wrapText="1"/>
      <protection/>
    </xf>
    <xf numFmtId="0" fontId="75" fillId="31" borderId="63" xfId="58" applyBorder="1" applyAlignment="1" applyProtection="1">
      <alignment horizontal="center" vertical="center"/>
      <protection locked="0"/>
    </xf>
    <xf numFmtId="0" fontId="75" fillId="38" borderId="63" xfId="58" applyFill="1" applyBorder="1" applyAlignment="1" applyProtection="1">
      <alignment horizontal="center" vertical="center"/>
      <protection locked="0"/>
    </xf>
    <xf numFmtId="0" fontId="75" fillId="38" borderId="64" xfId="58" applyFill="1" applyBorder="1" applyAlignment="1" applyProtection="1">
      <alignment horizontal="center" vertical="center"/>
      <protection locked="0"/>
    </xf>
    <xf numFmtId="0" fontId="75" fillId="31" borderId="44" xfId="58" applyBorder="1" applyAlignment="1" applyProtection="1">
      <alignment horizontal="center"/>
      <protection locked="0"/>
    </xf>
    <xf numFmtId="0" fontId="75" fillId="31" borderId="64" xfId="58" applyBorder="1" applyAlignment="1" applyProtection="1">
      <alignment horizontal="center"/>
      <protection locked="0"/>
    </xf>
    <xf numFmtId="0" fontId="75" fillId="38" borderId="44" xfId="58" applyFill="1" applyBorder="1" applyAlignment="1" applyProtection="1">
      <alignment horizontal="center"/>
      <protection locked="0"/>
    </xf>
    <xf numFmtId="0" fontId="75" fillId="38" borderId="64" xfId="58" applyFill="1" applyBorder="1" applyAlignment="1" applyProtection="1">
      <alignment horizontal="center"/>
      <protection locked="0"/>
    </xf>
    <xf numFmtId="0" fontId="75" fillId="31" borderId="64" xfId="58" applyBorder="1" applyAlignment="1" applyProtection="1">
      <alignment horizontal="center" vertical="center" wrapText="1"/>
      <protection locked="0"/>
    </xf>
    <xf numFmtId="0" fontId="96" fillId="6" borderId="60" xfId="0" applyFont="1" applyFill="1" applyBorder="1" applyAlignment="1" applyProtection="1">
      <alignment horizontal="center" vertical="center" wrapText="1"/>
      <protection/>
    </xf>
    <xf numFmtId="0" fontId="75" fillId="31" borderId="44" xfId="58" applyBorder="1" applyAlignment="1" applyProtection="1">
      <alignment horizontal="center" vertical="center"/>
      <protection locked="0"/>
    </xf>
    <xf numFmtId="0" fontId="75" fillId="31" borderId="60" xfId="58" applyBorder="1" applyAlignment="1" applyProtection="1">
      <alignment horizontal="center" vertical="center"/>
      <protection locked="0"/>
    </xf>
    <xf numFmtId="0" fontId="75" fillId="38" borderId="44" xfId="58" applyFill="1" applyBorder="1" applyAlignment="1" applyProtection="1">
      <alignment horizontal="center" vertical="center"/>
      <protection locked="0"/>
    </xf>
    <xf numFmtId="0" fontId="75" fillId="38" borderId="60" xfId="58" applyFill="1" applyBorder="1" applyAlignment="1" applyProtection="1">
      <alignment horizontal="center" vertical="center"/>
      <protection locked="0"/>
    </xf>
    <xf numFmtId="0" fontId="75" fillId="38" borderId="81" xfId="58" applyFill="1" applyBorder="1" applyAlignment="1" applyProtection="1">
      <alignment horizontal="center" vertical="center"/>
      <protection locked="0"/>
    </xf>
    <xf numFmtId="0" fontId="75" fillId="38" borderId="65" xfId="58" applyFill="1" applyBorder="1" applyAlignment="1" applyProtection="1">
      <alignment horizontal="center" vertical="center"/>
      <protection locked="0"/>
    </xf>
    <xf numFmtId="0" fontId="0" fillId="4" borderId="33" xfId="0" applyFill="1" applyBorder="1" applyAlignment="1" applyProtection="1">
      <alignment horizontal="center" vertical="center"/>
      <protection/>
    </xf>
    <xf numFmtId="0" fontId="0" fillId="4" borderId="82" xfId="0" applyFill="1" applyBorder="1" applyAlignment="1" applyProtection="1">
      <alignment horizontal="center" vertical="center"/>
      <protection/>
    </xf>
    <xf numFmtId="0" fontId="0" fillId="4" borderId="19" xfId="0" applyFill="1" applyBorder="1" applyAlignment="1" applyProtection="1">
      <alignment horizontal="center" vertical="center"/>
      <protection/>
    </xf>
    <xf numFmtId="0" fontId="96" fillId="6" borderId="47" xfId="0" applyFont="1" applyFill="1" applyBorder="1" applyAlignment="1" applyProtection="1">
      <alignment horizontal="center" vertical="center"/>
      <protection/>
    </xf>
    <xf numFmtId="0" fontId="75" fillId="31" borderId="60" xfId="58" applyBorder="1" applyAlignment="1" applyProtection="1">
      <alignment horizontal="center" vertical="center" wrapText="1"/>
      <protection locked="0"/>
    </xf>
    <xf numFmtId="0" fontId="75" fillId="31" borderId="48" xfId="58" applyBorder="1" applyAlignment="1" applyProtection="1">
      <alignment horizontal="center" vertical="center"/>
      <protection locked="0"/>
    </xf>
    <xf numFmtId="0" fontId="75" fillId="31" borderId="50" xfId="58" applyBorder="1" applyAlignment="1" applyProtection="1">
      <alignment horizontal="center" vertical="center"/>
      <protection locked="0"/>
    </xf>
    <xf numFmtId="0" fontId="75" fillId="31" borderId="48" xfId="58" applyFill="1" applyBorder="1" applyAlignment="1" applyProtection="1">
      <alignment horizontal="center" vertical="center"/>
      <protection locked="0"/>
    </xf>
    <xf numFmtId="0" fontId="75" fillId="31" borderId="50" xfId="58" applyFill="1" applyBorder="1" applyAlignment="1" applyProtection="1">
      <alignment horizontal="center" vertical="center"/>
      <protection locked="0"/>
    </xf>
    <xf numFmtId="0" fontId="75" fillId="31" borderId="58" xfId="58" applyBorder="1" applyAlignment="1" applyProtection="1">
      <alignment horizontal="center" vertical="center"/>
      <protection locked="0"/>
    </xf>
    <xf numFmtId="0" fontId="75" fillId="31" borderId="56" xfId="58" applyBorder="1" applyAlignment="1" applyProtection="1">
      <alignment horizontal="center" vertical="center"/>
      <protection locked="0"/>
    </xf>
    <xf numFmtId="0" fontId="75" fillId="38" borderId="32" xfId="58" applyFill="1" applyBorder="1" applyAlignment="1" applyProtection="1">
      <alignment horizontal="center" vertical="center"/>
      <protection locked="0"/>
    </xf>
    <xf numFmtId="0" fontId="75" fillId="38" borderId="14" xfId="58" applyFill="1" applyBorder="1" applyAlignment="1" applyProtection="1">
      <alignment horizontal="center" vertical="center"/>
      <protection locked="0"/>
    </xf>
    <xf numFmtId="0" fontId="75" fillId="38" borderId="48" xfId="58" applyFill="1" applyBorder="1" applyAlignment="1" applyProtection="1">
      <alignment horizontal="center" vertical="center"/>
      <protection locked="0"/>
    </xf>
    <xf numFmtId="0" fontId="75" fillId="38" borderId="50" xfId="58" applyFill="1" applyBorder="1" applyAlignment="1" applyProtection="1">
      <alignment horizontal="center" vertical="center"/>
      <protection locked="0"/>
    </xf>
    <xf numFmtId="0" fontId="75" fillId="38" borderId="58" xfId="58" applyFill="1" applyBorder="1" applyAlignment="1" applyProtection="1">
      <alignment horizontal="center" vertical="center"/>
      <protection locked="0"/>
    </xf>
    <xf numFmtId="0" fontId="75" fillId="38" borderId="56" xfId="58" applyFill="1" applyBorder="1" applyAlignment="1" applyProtection="1">
      <alignment horizontal="center" vertical="center"/>
      <protection locked="0"/>
    </xf>
    <xf numFmtId="0" fontId="0" fillId="4" borderId="83" xfId="0" applyFill="1" applyBorder="1" applyAlignment="1" applyProtection="1">
      <alignment horizontal="center" vertical="center"/>
      <protection/>
    </xf>
    <xf numFmtId="0" fontId="0" fillId="4" borderId="48" xfId="0" applyFill="1" applyBorder="1" applyAlignment="1" applyProtection="1">
      <alignment horizontal="center" vertical="center" wrapText="1"/>
      <protection/>
    </xf>
    <xf numFmtId="0" fontId="0" fillId="4" borderId="49" xfId="0" applyFill="1" applyBorder="1" applyAlignment="1" applyProtection="1">
      <alignment horizontal="center" vertical="center" wrapText="1"/>
      <protection/>
    </xf>
    <xf numFmtId="0" fontId="0" fillId="4" borderId="50" xfId="0" applyFill="1" applyBorder="1" applyAlignment="1" applyProtection="1">
      <alignment horizontal="center" vertical="center" wrapText="1"/>
      <protection/>
    </xf>
    <xf numFmtId="10" fontId="75" fillId="38" borderId="44" xfId="58" applyNumberFormat="1" applyFill="1" applyBorder="1" applyAlignment="1" applyProtection="1">
      <alignment horizontal="center" vertical="center"/>
      <protection locked="0"/>
    </xf>
    <xf numFmtId="10" fontId="75" fillId="38" borderId="60" xfId="58" applyNumberFormat="1" applyFill="1" applyBorder="1" applyAlignment="1" applyProtection="1">
      <alignment horizontal="center" vertical="center"/>
      <protection locked="0"/>
    </xf>
    <xf numFmtId="0" fontId="0" fillId="0" borderId="79" xfId="0" applyBorder="1" applyAlignment="1" applyProtection="1">
      <alignment horizontal="left" vertical="center" wrapText="1"/>
      <protection/>
    </xf>
    <xf numFmtId="0" fontId="0" fillId="0" borderId="77" xfId="0" applyBorder="1" applyAlignment="1" applyProtection="1">
      <alignment horizontal="left" vertical="center" wrapText="1"/>
      <protection/>
    </xf>
    <xf numFmtId="0" fontId="100" fillId="31" borderId="44" xfId="58" applyFont="1" applyBorder="1" applyAlignment="1" applyProtection="1">
      <alignment horizontal="center" vertical="center"/>
      <protection locked="0"/>
    </xf>
    <xf numFmtId="0" fontId="100" fillId="31" borderId="60" xfId="58" applyFont="1" applyBorder="1" applyAlignment="1" applyProtection="1">
      <alignment horizontal="center" vertical="center"/>
      <protection locked="0"/>
    </xf>
    <xf numFmtId="0" fontId="100" fillId="38" borderId="44" xfId="58" applyFont="1" applyFill="1" applyBorder="1" applyAlignment="1" applyProtection="1">
      <alignment horizontal="center" vertical="center"/>
      <protection locked="0"/>
    </xf>
    <xf numFmtId="0" fontId="100" fillId="38" borderId="60" xfId="58" applyFont="1" applyFill="1" applyBorder="1" applyAlignment="1" applyProtection="1">
      <alignment horizontal="center" vertical="center"/>
      <protection locked="0"/>
    </xf>
    <xf numFmtId="0" fontId="75" fillId="31" borderId="44" xfId="58" applyBorder="1" applyAlignment="1" applyProtection="1">
      <alignment horizontal="left" vertical="center" wrapText="1"/>
      <protection locked="0"/>
    </xf>
    <xf numFmtId="0" fontId="75" fillId="31" borderId="63" xfId="58" applyBorder="1" applyAlignment="1" applyProtection="1">
      <alignment horizontal="left" vertical="center" wrapText="1"/>
      <protection locked="0"/>
    </xf>
    <xf numFmtId="0" fontId="75" fillId="31" borderId="64" xfId="58" applyBorder="1" applyAlignment="1" applyProtection="1">
      <alignment horizontal="left" vertical="center" wrapText="1"/>
      <protection locked="0"/>
    </xf>
    <xf numFmtId="0" fontId="75" fillId="38" borderId="44" xfId="58" applyFill="1" applyBorder="1" applyAlignment="1" applyProtection="1">
      <alignment horizontal="left" vertical="center" wrapText="1"/>
      <protection locked="0"/>
    </xf>
    <xf numFmtId="0" fontId="75" fillId="38" borderId="63" xfId="58" applyFill="1" applyBorder="1" applyAlignment="1" applyProtection="1">
      <alignment horizontal="left" vertical="center" wrapText="1"/>
      <protection locked="0"/>
    </xf>
    <xf numFmtId="0" fontId="75" fillId="38" borderId="64" xfId="58" applyFill="1" applyBorder="1" applyAlignment="1" applyProtection="1">
      <alignment horizontal="left"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0</xdr:row>
      <xdr:rowOff>133350</xdr:rowOff>
    </xdr:from>
    <xdr:to>
      <xdr:col>2</xdr:col>
      <xdr:colOff>923925</xdr:colOff>
      <xdr:row>6</xdr:row>
      <xdr:rowOff>47625</xdr:rowOff>
    </xdr:to>
    <xdr:sp>
      <xdr:nvSpPr>
        <xdr:cNvPr id="1" name="AutoShape 4"/>
        <xdr:cNvSpPr>
          <a:spLocks noChangeAspect="1"/>
        </xdr:cNvSpPr>
      </xdr:nvSpPr>
      <xdr:spPr>
        <a:xfrm>
          <a:off x="857250" y="133350"/>
          <a:ext cx="952500" cy="11620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190500</xdr:rowOff>
    </xdr:to>
    <xdr:pic>
      <xdr:nvPicPr>
        <xdr:cNvPr id="2" name="Picture 6"/>
        <xdr:cNvPicPr preferRelativeResize="1">
          <a:picLocks noChangeAspect="1"/>
        </xdr:cNvPicPr>
      </xdr:nvPicPr>
      <xdr:blipFill>
        <a:blip r:embed="rId1"/>
        <a:srcRect t="13006" b="23802"/>
        <a:stretch>
          <a:fillRect/>
        </a:stretch>
      </xdr:blipFill>
      <xdr:spPr>
        <a:xfrm>
          <a:off x="180975" y="209550"/>
          <a:ext cx="79057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1428750</xdr:colOff>
      <xdr:row>6</xdr:row>
      <xdr:rowOff>114300</xdr:rowOff>
    </xdr:to>
    <xdr:pic>
      <xdr:nvPicPr>
        <xdr:cNvPr id="1" name="logo-image" descr="Home"/>
        <xdr:cNvPicPr preferRelativeResize="1">
          <a:picLocks noChangeAspect="1"/>
        </xdr:cNvPicPr>
      </xdr:nvPicPr>
      <xdr:blipFill>
        <a:blip r:embed="rId1"/>
        <a:stretch>
          <a:fillRect/>
        </a:stretch>
      </xdr:blipFill>
      <xdr:spPr>
        <a:xfrm>
          <a:off x="219075" y="238125"/>
          <a:ext cx="1409700" cy="1485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ndp-alm.org/projects/af-samoa" TargetMode="External" /><Relationship Id="rId2" Type="http://schemas.openxmlformats.org/officeDocument/2006/relationships/hyperlink" Target="mailto:noumea@mfat.gov.ws" TargetMode="External" /><Relationship Id="rId3" Type="http://schemas.openxmlformats.org/officeDocument/2006/relationships/hyperlink" Target="mailto:anne.trevor@undp.org" TargetMode="External" /><Relationship Id="rId4" Type="http://schemas.openxmlformats.org/officeDocument/2006/relationships/hyperlink" Target="mailto:kirisimasi.seumanutafa@mnre.gov.ws" TargetMode="External" /><Relationship Id="rId5" Type="http://schemas.openxmlformats.org/officeDocument/2006/relationships/hyperlink" Target="mailto:amataga.penaia@mnre.gov.ws" TargetMode="External" /><Relationship Id="rId6"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mailto:kirisimasi.seumanutafa@mnre.gov.ws" TargetMode="External" /><Relationship Id="rId2" Type="http://schemas.openxmlformats.org/officeDocument/2006/relationships/hyperlink" Target="mailto:gabor.vereczi@undp.org" TargetMode="External" /><Relationship Id="rId3"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P177"/>
  <sheetViews>
    <sheetView zoomScale="110" zoomScaleNormal="110" zoomScalePageLayoutView="0" workbookViewId="0" topLeftCell="A1">
      <selection activeCell="D13" sqref="D13"/>
    </sheetView>
  </sheetViews>
  <sheetFormatPr defaultColWidth="102.28125" defaultRowHeight="15"/>
  <cols>
    <col min="1" max="1" width="2.421875" style="1" customWidth="1"/>
    <col min="2" max="2" width="10.8515625" style="126" customWidth="1"/>
    <col min="3" max="3" width="14.8515625" style="126"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27"/>
      <c r="C2" s="128"/>
      <c r="D2" s="77"/>
      <c r="E2" s="78"/>
    </row>
    <row r="3" spans="2:5" ht="19.5" thickBot="1">
      <c r="B3" s="129"/>
      <c r="C3" s="130"/>
      <c r="D3" s="89" t="s">
        <v>240</v>
      </c>
      <c r="E3" s="80"/>
    </row>
    <row r="4" spans="2:5" ht="15.75" thickBot="1">
      <c r="B4" s="129"/>
      <c r="C4" s="130"/>
      <c r="D4" s="79"/>
      <c r="E4" s="80"/>
    </row>
    <row r="5" spans="2:5" ht="15.75" thickBot="1">
      <c r="B5" s="129"/>
      <c r="C5" s="133" t="s">
        <v>281</v>
      </c>
      <c r="D5" s="156" t="s">
        <v>672</v>
      </c>
      <c r="E5" s="80"/>
    </row>
    <row r="6" spans="2:16" s="3" customFormat="1" ht="15.75" thickBot="1">
      <c r="B6" s="131"/>
      <c r="C6" s="87"/>
      <c r="D6" s="48"/>
      <c r="E6" s="46"/>
      <c r="G6" s="2"/>
      <c r="H6" s="2"/>
      <c r="I6" s="2"/>
      <c r="J6" s="2"/>
      <c r="K6" s="2"/>
      <c r="L6" s="2"/>
      <c r="M6" s="2"/>
      <c r="N6" s="2"/>
      <c r="O6" s="2"/>
      <c r="P6" s="2"/>
    </row>
    <row r="7" spans="2:16" s="3" customFormat="1" ht="30.75" customHeight="1" thickBot="1">
      <c r="B7" s="131"/>
      <c r="C7" s="81" t="s">
        <v>213</v>
      </c>
      <c r="D7" s="14" t="s">
        <v>309</v>
      </c>
      <c r="E7" s="46"/>
      <c r="G7" s="2"/>
      <c r="H7" s="2"/>
      <c r="I7" s="2"/>
      <c r="J7" s="2"/>
      <c r="K7" s="2"/>
      <c r="L7" s="2"/>
      <c r="M7" s="2"/>
      <c r="N7" s="2"/>
      <c r="O7" s="2"/>
      <c r="P7" s="2"/>
    </row>
    <row r="8" spans="2:16" s="3" customFormat="1" ht="15" hidden="1">
      <c r="B8" s="129"/>
      <c r="C8" s="130"/>
      <c r="D8" s="79"/>
      <c r="E8" s="46"/>
      <c r="G8" s="2"/>
      <c r="H8" s="2"/>
      <c r="I8" s="2"/>
      <c r="J8" s="2"/>
      <c r="K8" s="2"/>
      <c r="L8" s="2"/>
      <c r="M8" s="2"/>
      <c r="N8" s="2"/>
      <c r="O8" s="2"/>
      <c r="P8" s="2"/>
    </row>
    <row r="9" spans="2:16" s="3" customFormat="1" ht="15" hidden="1">
      <c r="B9" s="129"/>
      <c r="C9" s="130"/>
      <c r="D9" s="79"/>
      <c r="E9" s="46"/>
      <c r="G9" s="2"/>
      <c r="H9" s="2"/>
      <c r="I9" s="2"/>
      <c r="J9" s="2"/>
      <c r="K9" s="2"/>
      <c r="L9" s="2"/>
      <c r="M9" s="2"/>
      <c r="N9" s="2"/>
      <c r="O9" s="2"/>
      <c r="P9" s="2"/>
    </row>
    <row r="10" spans="2:16" s="3" customFormat="1" ht="15" hidden="1">
      <c r="B10" s="129"/>
      <c r="C10" s="130"/>
      <c r="D10" s="79"/>
      <c r="E10" s="46"/>
      <c r="G10" s="2"/>
      <c r="H10" s="2"/>
      <c r="I10" s="2"/>
      <c r="J10" s="2"/>
      <c r="K10" s="2"/>
      <c r="L10" s="2"/>
      <c r="M10" s="2"/>
      <c r="N10" s="2"/>
      <c r="O10" s="2"/>
      <c r="P10" s="2"/>
    </row>
    <row r="11" spans="2:16" s="3" customFormat="1" ht="15" hidden="1">
      <c r="B11" s="129"/>
      <c r="C11" s="130"/>
      <c r="D11" s="79"/>
      <c r="E11" s="46"/>
      <c r="G11" s="2"/>
      <c r="H11" s="2"/>
      <c r="I11" s="2"/>
      <c r="J11" s="2"/>
      <c r="K11" s="2"/>
      <c r="L11" s="2"/>
      <c r="M11" s="2"/>
      <c r="N11" s="2"/>
      <c r="O11" s="2"/>
      <c r="P11" s="2"/>
    </row>
    <row r="12" spans="2:16" s="3" customFormat="1" ht="15.75" thickBot="1">
      <c r="B12" s="131"/>
      <c r="C12" s="87"/>
      <c r="D12" s="48"/>
      <c r="E12" s="46"/>
      <c r="G12" s="2"/>
      <c r="H12" s="2"/>
      <c r="I12" s="2"/>
      <c r="J12" s="2"/>
      <c r="K12" s="2"/>
      <c r="L12" s="2"/>
      <c r="M12" s="2"/>
      <c r="N12" s="2"/>
      <c r="O12" s="2"/>
      <c r="P12" s="2"/>
    </row>
    <row r="13" spans="2:16" s="3" customFormat="1" ht="270.75" thickBot="1">
      <c r="B13" s="131"/>
      <c r="C13" s="82" t="s">
        <v>0</v>
      </c>
      <c r="D13" s="14" t="s">
        <v>503</v>
      </c>
      <c r="E13" s="46"/>
      <c r="G13" s="2"/>
      <c r="H13" s="2"/>
      <c r="I13" s="2"/>
      <c r="J13" s="2"/>
      <c r="K13" s="2"/>
      <c r="L13" s="2"/>
      <c r="M13" s="2"/>
      <c r="N13" s="2"/>
      <c r="O13" s="2"/>
      <c r="P13" s="2"/>
    </row>
    <row r="14" spans="2:16" s="3" customFormat="1" ht="15.75" thickBot="1">
      <c r="B14" s="131"/>
      <c r="C14" s="87"/>
      <c r="D14" s="48"/>
      <c r="E14" s="46"/>
      <c r="G14" s="2"/>
      <c r="H14" s="2" t="s">
        <v>1</v>
      </c>
      <c r="I14" s="2" t="s">
        <v>2</v>
      </c>
      <c r="J14" s="2"/>
      <c r="K14" s="2" t="s">
        <v>3</v>
      </c>
      <c r="L14" s="2" t="s">
        <v>4</v>
      </c>
      <c r="M14" s="2" t="s">
        <v>5</v>
      </c>
      <c r="N14" s="2" t="s">
        <v>6</v>
      </c>
      <c r="O14" s="2" t="s">
        <v>7</v>
      </c>
      <c r="P14" s="2" t="s">
        <v>8</v>
      </c>
    </row>
    <row r="15" spans="2:16" s="3" customFormat="1" ht="15">
      <c r="B15" s="131"/>
      <c r="C15" s="83" t="s">
        <v>203</v>
      </c>
      <c r="D15" s="15" t="s">
        <v>310</v>
      </c>
      <c r="E15" s="46"/>
      <c r="G15" s="2"/>
      <c r="H15" s="4" t="s">
        <v>9</v>
      </c>
      <c r="I15" s="2" t="s">
        <v>10</v>
      </c>
      <c r="J15" s="2" t="s">
        <v>11</v>
      </c>
      <c r="K15" s="2" t="s">
        <v>12</v>
      </c>
      <c r="L15" s="2">
        <v>1</v>
      </c>
      <c r="M15" s="2">
        <v>1</v>
      </c>
      <c r="N15" s="2" t="s">
        <v>13</v>
      </c>
      <c r="O15" s="2" t="s">
        <v>14</v>
      </c>
      <c r="P15" s="2" t="s">
        <v>15</v>
      </c>
    </row>
    <row r="16" spans="2:16" s="3" customFormat="1" ht="29.25" customHeight="1">
      <c r="B16" s="423" t="s">
        <v>269</v>
      </c>
      <c r="C16" s="424"/>
      <c r="D16" s="16" t="s">
        <v>311</v>
      </c>
      <c r="E16" s="46"/>
      <c r="G16" s="2"/>
      <c r="H16" s="4" t="s">
        <v>16</v>
      </c>
      <c r="I16" s="2" t="s">
        <v>17</v>
      </c>
      <c r="J16" s="2" t="s">
        <v>18</v>
      </c>
      <c r="K16" s="2" t="s">
        <v>19</v>
      </c>
      <c r="L16" s="2">
        <v>2</v>
      </c>
      <c r="M16" s="2">
        <v>2</v>
      </c>
      <c r="N16" s="2" t="s">
        <v>20</v>
      </c>
      <c r="O16" s="2" t="s">
        <v>21</v>
      </c>
      <c r="P16" s="2" t="s">
        <v>22</v>
      </c>
    </row>
    <row r="17" spans="2:16" s="3" customFormat="1" ht="15">
      <c r="B17" s="131"/>
      <c r="C17" s="83" t="s">
        <v>209</v>
      </c>
      <c r="D17" s="16" t="s">
        <v>306</v>
      </c>
      <c r="E17" s="46"/>
      <c r="G17" s="2"/>
      <c r="H17" s="4" t="s">
        <v>23</v>
      </c>
      <c r="I17" s="2" t="s">
        <v>24</v>
      </c>
      <c r="J17" s="2"/>
      <c r="K17" s="2" t="s">
        <v>25</v>
      </c>
      <c r="L17" s="2">
        <v>3</v>
      </c>
      <c r="M17" s="2">
        <v>3</v>
      </c>
      <c r="N17" s="2" t="s">
        <v>26</v>
      </c>
      <c r="O17" s="2" t="s">
        <v>27</v>
      </c>
      <c r="P17" s="2" t="s">
        <v>28</v>
      </c>
    </row>
    <row r="18" spans="2:16" s="3" customFormat="1" ht="15.75" thickBot="1">
      <c r="B18" s="132"/>
      <c r="C18" s="82" t="s">
        <v>204</v>
      </c>
      <c r="D18" s="124" t="s">
        <v>156</v>
      </c>
      <c r="E18" s="46"/>
      <c r="G18" s="2"/>
      <c r="H18" s="4" t="s">
        <v>29</v>
      </c>
      <c r="I18" s="2"/>
      <c r="J18" s="2"/>
      <c r="K18" s="2" t="s">
        <v>30</v>
      </c>
      <c r="L18" s="2">
        <v>5</v>
      </c>
      <c r="M18" s="2">
        <v>5</v>
      </c>
      <c r="N18" s="2" t="s">
        <v>31</v>
      </c>
      <c r="O18" s="2" t="s">
        <v>32</v>
      </c>
      <c r="P18" s="2" t="s">
        <v>33</v>
      </c>
    </row>
    <row r="19" spans="2:16" s="3" customFormat="1" ht="44.25" customHeight="1" thickBot="1">
      <c r="B19" s="426" t="s">
        <v>205</v>
      </c>
      <c r="C19" s="427"/>
      <c r="D19" s="125" t="s">
        <v>312</v>
      </c>
      <c r="E19" s="46"/>
      <c r="G19" s="2"/>
      <c r="H19" s="4" t="s">
        <v>34</v>
      </c>
      <c r="I19" s="2"/>
      <c r="J19" s="2"/>
      <c r="K19" s="2" t="s">
        <v>35</v>
      </c>
      <c r="L19" s="2"/>
      <c r="M19" s="2"/>
      <c r="N19" s="2"/>
      <c r="O19" s="2" t="s">
        <v>36</v>
      </c>
      <c r="P19" s="2" t="s">
        <v>37</v>
      </c>
    </row>
    <row r="20" spans="2:14" s="3" customFormat="1" ht="15">
      <c r="B20" s="131"/>
      <c r="C20" s="82"/>
      <c r="D20" s="48"/>
      <c r="E20" s="80"/>
      <c r="F20" s="4"/>
      <c r="G20" s="2"/>
      <c r="H20" s="2"/>
      <c r="J20" s="2"/>
      <c r="K20" s="2"/>
      <c r="L20" s="2"/>
      <c r="M20" s="2" t="s">
        <v>38</v>
      </c>
      <c r="N20" s="2" t="s">
        <v>39</v>
      </c>
    </row>
    <row r="21" spans="2:14" s="3" customFormat="1" ht="15">
      <c r="B21" s="131"/>
      <c r="C21" s="133" t="s">
        <v>208</v>
      </c>
      <c r="D21" s="48"/>
      <c r="E21" s="80"/>
      <c r="F21" s="4"/>
      <c r="G21" s="2"/>
      <c r="H21" s="2"/>
      <c r="J21" s="2"/>
      <c r="K21" s="2"/>
      <c r="L21" s="2"/>
      <c r="M21" s="2" t="s">
        <v>40</v>
      </c>
      <c r="N21" s="2" t="s">
        <v>41</v>
      </c>
    </row>
    <row r="22" spans="2:16" s="3" customFormat="1" ht="15.75" thickBot="1">
      <c r="B22" s="131"/>
      <c r="C22" s="134" t="s">
        <v>211</v>
      </c>
      <c r="D22" s="48"/>
      <c r="E22" s="46"/>
      <c r="G22" s="2"/>
      <c r="H22" s="4" t="s">
        <v>42</v>
      </c>
      <c r="I22" s="2"/>
      <c r="J22" s="2"/>
      <c r="L22" s="2"/>
      <c r="M22" s="2"/>
      <c r="N22" s="2"/>
      <c r="O22" s="2" t="s">
        <v>43</v>
      </c>
      <c r="P22" s="2" t="s">
        <v>44</v>
      </c>
    </row>
    <row r="23" spans="2:16" s="3" customFormat="1" ht="15">
      <c r="B23" s="423" t="s">
        <v>210</v>
      </c>
      <c r="C23" s="424"/>
      <c r="D23" s="421">
        <v>40940</v>
      </c>
      <c r="E23" s="46"/>
      <c r="G23" s="2"/>
      <c r="H23" s="4"/>
      <c r="I23" s="2"/>
      <c r="J23" s="2"/>
      <c r="L23" s="2"/>
      <c r="M23" s="2"/>
      <c r="N23" s="2"/>
      <c r="O23" s="2"/>
      <c r="P23" s="2"/>
    </row>
    <row r="24" spans="2:16" s="3" customFormat="1" ht="4.5" customHeight="1">
      <c r="B24" s="423"/>
      <c r="C24" s="424"/>
      <c r="D24" s="422"/>
      <c r="E24" s="46"/>
      <c r="G24" s="2"/>
      <c r="H24" s="4"/>
      <c r="I24" s="2"/>
      <c r="J24" s="2"/>
      <c r="L24" s="2"/>
      <c r="M24" s="2"/>
      <c r="N24" s="2"/>
      <c r="O24" s="2"/>
      <c r="P24" s="2"/>
    </row>
    <row r="25" spans="2:15" s="3" customFormat="1" ht="27.75" customHeight="1">
      <c r="B25" s="423" t="s">
        <v>275</v>
      </c>
      <c r="C25" s="424"/>
      <c r="D25" s="157">
        <v>41000</v>
      </c>
      <c r="E25" s="46"/>
      <c r="F25" s="2"/>
      <c r="G25" s="4"/>
      <c r="H25" s="2"/>
      <c r="I25" s="2"/>
      <c r="K25" s="2"/>
      <c r="L25" s="2"/>
      <c r="M25" s="2"/>
      <c r="N25" s="2" t="s">
        <v>45</v>
      </c>
      <c r="O25" s="2" t="s">
        <v>46</v>
      </c>
    </row>
    <row r="26" spans="2:15" s="3" customFormat="1" ht="32.25" customHeight="1">
      <c r="B26" s="423" t="s">
        <v>212</v>
      </c>
      <c r="C26" s="424"/>
      <c r="D26" s="157">
        <v>41302</v>
      </c>
      <c r="E26" s="46"/>
      <c r="F26" s="2"/>
      <c r="G26" s="4"/>
      <c r="H26" s="2"/>
      <c r="I26" s="2"/>
      <c r="K26" s="2"/>
      <c r="L26" s="2"/>
      <c r="M26" s="2"/>
      <c r="N26" s="2" t="s">
        <v>47</v>
      </c>
      <c r="O26" s="2" t="s">
        <v>48</v>
      </c>
    </row>
    <row r="27" spans="2:15" s="3" customFormat="1" ht="28.5" customHeight="1">
      <c r="B27" s="423" t="s">
        <v>274</v>
      </c>
      <c r="C27" s="424"/>
      <c r="D27" s="286" t="s">
        <v>490</v>
      </c>
      <c r="E27" s="84"/>
      <c r="F27" s="2"/>
      <c r="G27" s="4"/>
      <c r="H27" s="2"/>
      <c r="I27" s="2"/>
      <c r="J27" s="2"/>
      <c r="K27" s="2"/>
      <c r="L27" s="2"/>
      <c r="M27" s="2"/>
      <c r="N27" s="2"/>
      <c r="O27" s="2"/>
    </row>
    <row r="28" spans="2:15" s="3" customFormat="1" ht="15.75" thickBot="1">
      <c r="B28" s="131"/>
      <c r="C28" s="83" t="s">
        <v>277</v>
      </c>
      <c r="D28" s="18"/>
      <c r="E28" s="46"/>
      <c r="F28" s="2"/>
      <c r="G28" s="4"/>
      <c r="H28" s="2"/>
      <c r="I28" s="2"/>
      <c r="J28" s="2"/>
      <c r="K28" s="2"/>
      <c r="L28" s="2"/>
      <c r="M28" s="2"/>
      <c r="N28" s="2"/>
      <c r="O28" s="2"/>
    </row>
    <row r="29" spans="2:15" s="3" customFormat="1" ht="15">
      <c r="B29" s="131"/>
      <c r="C29" s="87"/>
      <c r="D29" s="85"/>
      <c r="E29" s="46"/>
      <c r="F29" s="2"/>
      <c r="G29" s="4"/>
      <c r="H29" s="2"/>
      <c r="I29" s="2"/>
      <c r="J29" s="2"/>
      <c r="K29" s="2"/>
      <c r="L29" s="2"/>
      <c r="M29" s="2"/>
      <c r="N29" s="2"/>
      <c r="O29" s="2"/>
    </row>
    <row r="30" spans="2:16" s="3" customFormat="1" ht="15.75" thickBot="1">
      <c r="B30" s="131"/>
      <c r="C30" s="87"/>
      <c r="D30" s="86" t="s">
        <v>49</v>
      </c>
      <c r="E30" s="46"/>
      <c r="G30" s="2"/>
      <c r="H30" s="4" t="s">
        <v>50</v>
      </c>
      <c r="I30" s="2"/>
      <c r="J30" s="2"/>
      <c r="K30" s="2"/>
      <c r="L30" s="2"/>
      <c r="M30" s="2"/>
      <c r="N30" s="2"/>
      <c r="O30" s="2"/>
      <c r="P30" s="2"/>
    </row>
    <row r="31" spans="2:16" s="3" customFormat="1" ht="180.75" thickBot="1">
      <c r="B31" s="131"/>
      <c r="C31" s="87"/>
      <c r="D31" s="19" t="s">
        <v>313</v>
      </c>
      <c r="E31" s="46"/>
      <c r="F31" s="5"/>
      <c r="G31" s="2"/>
      <c r="H31" s="4" t="s">
        <v>51</v>
      </c>
      <c r="I31" s="2"/>
      <c r="J31" s="2"/>
      <c r="K31" s="2"/>
      <c r="L31" s="2"/>
      <c r="M31" s="2"/>
      <c r="N31" s="2"/>
      <c r="O31" s="2"/>
      <c r="P31" s="2"/>
    </row>
    <row r="32" spans="2:16" s="3" customFormat="1" ht="32.25" customHeight="1" thickBot="1">
      <c r="B32" s="423" t="s">
        <v>52</v>
      </c>
      <c r="C32" s="425"/>
      <c r="D32" s="48"/>
      <c r="E32" s="46"/>
      <c r="G32" s="2"/>
      <c r="H32" s="4" t="s">
        <v>53</v>
      </c>
      <c r="I32" s="2"/>
      <c r="J32" s="2"/>
      <c r="K32" s="2"/>
      <c r="L32" s="2"/>
      <c r="M32" s="2"/>
      <c r="N32" s="2"/>
      <c r="O32" s="2"/>
      <c r="P32" s="2"/>
    </row>
    <row r="33" spans="2:16" s="3" customFormat="1" ht="17.25" customHeight="1" thickBot="1">
      <c r="B33" s="131"/>
      <c r="C33" s="87"/>
      <c r="D33" s="158" t="s">
        <v>314</v>
      </c>
      <c r="E33" s="46"/>
      <c r="G33" s="2"/>
      <c r="H33" s="4" t="s">
        <v>54</v>
      </c>
      <c r="I33" s="2"/>
      <c r="J33" s="2"/>
      <c r="K33" s="2"/>
      <c r="L33" s="2"/>
      <c r="M33" s="2"/>
      <c r="N33" s="2"/>
      <c r="O33" s="2"/>
      <c r="P33" s="2"/>
    </row>
    <row r="34" spans="2:16" s="3" customFormat="1" ht="15">
      <c r="B34" s="131"/>
      <c r="C34" s="87"/>
      <c r="D34" s="48"/>
      <c r="E34" s="46"/>
      <c r="F34" s="5"/>
      <c r="G34" s="2"/>
      <c r="H34" s="4" t="s">
        <v>55</v>
      </c>
      <c r="I34" s="2"/>
      <c r="J34" s="2"/>
      <c r="K34" s="2"/>
      <c r="L34" s="2"/>
      <c r="M34" s="2"/>
      <c r="N34" s="2"/>
      <c r="O34" s="2"/>
      <c r="P34" s="2"/>
    </row>
    <row r="35" spans="2:16" s="3" customFormat="1" ht="15">
      <c r="B35" s="131"/>
      <c r="C35" s="135" t="s">
        <v>56</v>
      </c>
      <c r="D35" s="48"/>
      <c r="E35" s="46"/>
      <c r="G35" s="2"/>
      <c r="H35" s="4" t="s">
        <v>57</v>
      </c>
      <c r="I35" s="2"/>
      <c r="J35" s="2"/>
      <c r="K35" s="2"/>
      <c r="L35" s="2"/>
      <c r="M35" s="2"/>
      <c r="N35" s="2"/>
      <c r="O35" s="2"/>
      <c r="P35" s="2"/>
    </row>
    <row r="36" spans="2:16" s="3" customFormat="1" ht="31.5" customHeight="1" thickBot="1">
      <c r="B36" s="423" t="s">
        <v>58</v>
      </c>
      <c r="C36" s="425"/>
      <c r="D36" s="48"/>
      <c r="E36" s="46"/>
      <c r="G36" s="2"/>
      <c r="H36" s="4" t="s">
        <v>59</v>
      </c>
      <c r="I36" s="2"/>
      <c r="J36" s="2"/>
      <c r="K36" s="2"/>
      <c r="L36" s="2"/>
      <c r="M36" s="2"/>
      <c r="N36" s="2"/>
      <c r="O36" s="2"/>
      <c r="P36" s="2"/>
    </row>
    <row r="37" spans="2:16" s="3" customFormat="1" ht="15">
      <c r="B37" s="131"/>
      <c r="C37" s="87" t="s">
        <v>60</v>
      </c>
      <c r="D37" s="20" t="s">
        <v>401</v>
      </c>
      <c r="E37" s="46"/>
      <c r="G37" s="2"/>
      <c r="H37" s="4" t="s">
        <v>61</v>
      </c>
      <c r="I37" s="2"/>
      <c r="J37" s="2"/>
      <c r="K37" s="2"/>
      <c r="L37" s="2"/>
      <c r="M37" s="2"/>
      <c r="N37" s="2"/>
      <c r="O37" s="2"/>
      <c r="P37" s="2"/>
    </row>
    <row r="38" spans="2:16" s="3" customFormat="1" ht="15">
      <c r="B38" s="131"/>
      <c r="C38" s="87" t="s">
        <v>62</v>
      </c>
      <c r="D38" s="159"/>
      <c r="E38" s="46"/>
      <c r="G38" s="2"/>
      <c r="H38" s="4" t="s">
        <v>63</v>
      </c>
      <c r="I38" s="2"/>
      <c r="J38" s="2"/>
      <c r="K38" s="2"/>
      <c r="L38" s="2"/>
      <c r="M38" s="2"/>
      <c r="N38" s="2"/>
      <c r="O38" s="2"/>
      <c r="P38" s="2"/>
    </row>
    <row r="39" spans="2:16" s="3" customFormat="1" ht="15.75" thickBot="1">
      <c r="B39" s="131"/>
      <c r="C39" s="87" t="s">
        <v>64</v>
      </c>
      <c r="D39" s="21">
        <v>42370</v>
      </c>
      <c r="E39" s="46"/>
      <c r="G39" s="2"/>
      <c r="H39" s="4" t="s">
        <v>65</v>
      </c>
      <c r="I39" s="2"/>
      <c r="J39" s="2"/>
      <c r="K39" s="2"/>
      <c r="L39" s="2"/>
      <c r="M39" s="2"/>
      <c r="N39" s="2"/>
      <c r="O39" s="2"/>
      <c r="P39" s="2"/>
    </row>
    <row r="40" spans="2:16" s="3" customFormat="1" ht="15" customHeight="1" thickBot="1">
      <c r="B40" s="131"/>
      <c r="C40" s="83" t="s">
        <v>207</v>
      </c>
      <c r="D40" s="48"/>
      <c r="E40" s="46"/>
      <c r="G40" s="2"/>
      <c r="H40" s="4" t="s">
        <v>66</v>
      </c>
      <c r="I40" s="2"/>
      <c r="J40" s="2"/>
      <c r="K40" s="2"/>
      <c r="L40" s="2"/>
      <c r="M40" s="2"/>
      <c r="N40" s="2"/>
      <c r="O40" s="2"/>
      <c r="P40" s="2"/>
    </row>
    <row r="41" spans="2:16" s="3" customFormat="1" ht="15">
      <c r="B41" s="131"/>
      <c r="C41" s="87" t="s">
        <v>60</v>
      </c>
      <c r="D41" s="20" t="s">
        <v>492</v>
      </c>
      <c r="E41" s="46"/>
      <c r="G41" s="2"/>
      <c r="H41" s="4" t="s">
        <v>458</v>
      </c>
      <c r="I41" s="2"/>
      <c r="J41" s="2"/>
      <c r="K41" s="2"/>
      <c r="L41" s="2"/>
      <c r="M41" s="2"/>
      <c r="N41" s="2"/>
      <c r="O41" s="2"/>
      <c r="P41" s="2"/>
    </row>
    <row r="42" spans="2:16" s="3" customFormat="1" ht="15">
      <c r="B42" s="131"/>
      <c r="C42" s="87" t="s">
        <v>62</v>
      </c>
      <c r="D42" s="159" t="s">
        <v>493</v>
      </c>
      <c r="E42" s="46"/>
      <c r="G42" s="2"/>
      <c r="H42" s="4" t="s">
        <v>67</v>
      </c>
      <c r="I42" s="2"/>
      <c r="J42" s="2"/>
      <c r="K42" s="2"/>
      <c r="L42" s="2"/>
      <c r="M42" s="2"/>
      <c r="N42" s="2"/>
      <c r="O42" s="2"/>
      <c r="P42" s="2"/>
    </row>
    <row r="43" spans="2:16" s="3" customFormat="1" ht="15.75" thickBot="1">
      <c r="B43" s="131"/>
      <c r="C43" s="87" t="s">
        <v>64</v>
      </c>
      <c r="D43" s="21">
        <v>42381</v>
      </c>
      <c r="E43" s="46"/>
      <c r="G43" s="2"/>
      <c r="H43" s="4" t="s">
        <v>68</v>
      </c>
      <c r="I43" s="2"/>
      <c r="J43" s="2"/>
      <c r="K43" s="2"/>
      <c r="L43" s="2"/>
      <c r="M43" s="2"/>
      <c r="N43" s="2"/>
      <c r="O43" s="2"/>
      <c r="P43" s="2"/>
    </row>
    <row r="44" spans="2:16" s="3" customFormat="1" ht="15.75" thickBot="1">
      <c r="B44" s="131"/>
      <c r="C44" s="83" t="s">
        <v>276</v>
      </c>
      <c r="D44" s="48"/>
      <c r="E44" s="46"/>
      <c r="G44" s="2"/>
      <c r="H44" s="4" t="s">
        <v>69</v>
      </c>
      <c r="I44" s="2"/>
      <c r="J44" s="2"/>
      <c r="K44" s="2"/>
      <c r="L44" s="2"/>
      <c r="M44" s="2"/>
      <c r="N44" s="2"/>
      <c r="O44" s="2"/>
      <c r="P44" s="2"/>
    </row>
    <row r="45" spans="2:16" s="3" customFormat="1" ht="15">
      <c r="B45" s="131"/>
      <c r="C45" s="87" t="s">
        <v>60</v>
      </c>
      <c r="D45" s="266" t="s">
        <v>399</v>
      </c>
      <c r="E45" s="46"/>
      <c r="G45" s="2"/>
      <c r="H45" s="4" t="s">
        <v>70</v>
      </c>
      <c r="I45" s="2"/>
      <c r="J45" s="2"/>
      <c r="K45" s="2"/>
      <c r="L45" s="2"/>
      <c r="M45" s="2"/>
      <c r="N45" s="2"/>
      <c r="O45" s="2"/>
      <c r="P45" s="2"/>
    </row>
    <row r="46" spans="2:16" s="3" customFormat="1" ht="15">
      <c r="B46" s="131"/>
      <c r="C46" s="87" t="s">
        <v>62</v>
      </c>
      <c r="D46" s="159" t="s">
        <v>400</v>
      </c>
      <c r="E46" s="46"/>
      <c r="G46" s="2"/>
      <c r="H46" s="4" t="s">
        <v>71</v>
      </c>
      <c r="I46" s="2"/>
      <c r="J46" s="2"/>
      <c r="K46" s="2"/>
      <c r="L46" s="2"/>
      <c r="M46" s="2"/>
      <c r="N46" s="2"/>
      <c r="O46" s="2"/>
      <c r="P46" s="2"/>
    </row>
    <row r="47" spans="1:8" ht="15.75" thickBot="1">
      <c r="A47" s="3"/>
      <c r="B47" s="131"/>
      <c r="C47" s="87" t="s">
        <v>64</v>
      </c>
      <c r="D47" s="21">
        <v>42381</v>
      </c>
      <c r="E47" s="46"/>
      <c r="H47" s="4" t="s">
        <v>72</v>
      </c>
    </row>
    <row r="48" spans="2:8" ht="15.75" thickBot="1">
      <c r="B48" s="131"/>
      <c r="C48" s="83" t="s">
        <v>206</v>
      </c>
      <c r="D48" s="48"/>
      <c r="E48" s="46"/>
      <c r="H48" s="4" t="s">
        <v>73</v>
      </c>
    </row>
    <row r="49" spans="2:8" ht="15">
      <c r="B49" s="131"/>
      <c r="C49" s="87" t="s">
        <v>60</v>
      </c>
      <c r="D49" s="20" t="s">
        <v>491</v>
      </c>
      <c r="E49" s="46"/>
      <c r="H49" s="4" t="s">
        <v>74</v>
      </c>
    </row>
    <row r="50" spans="2:8" ht="15">
      <c r="B50" s="131"/>
      <c r="C50" s="87" t="s">
        <v>62</v>
      </c>
      <c r="D50" s="159" t="s">
        <v>387</v>
      </c>
      <c r="E50" s="46"/>
      <c r="H50" s="4" t="s">
        <v>75</v>
      </c>
    </row>
    <row r="51" spans="2:8" ht="15.75" thickBot="1">
      <c r="B51" s="131"/>
      <c r="C51" s="87" t="s">
        <v>64</v>
      </c>
      <c r="D51" s="21">
        <v>42381</v>
      </c>
      <c r="E51" s="46"/>
      <c r="H51" s="4" t="s">
        <v>76</v>
      </c>
    </row>
    <row r="52" spans="2:8" ht="15.75" thickBot="1">
      <c r="B52" s="131"/>
      <c r="C52" s="83" t="s">
        <v>206</v>
      </c>
      <c r="D52" s="48"/>
      <c r="E52" s="46"/>
      <c r="H52" s="4" t="s">
        <v>77</v>
      </c>
    </row>
    <row r="53" spans="2:8" ht="15">
      <c r="B53" s="131"/>
      <c r="C53" s="87" t="s">
        <v>60</v>
      </c>
      <c r="D53" s="20" t="s">
        <v>315</v>
      </c>
      <c r="E53" s="46"/>
      <c r="H53" s="4" t="s">
        <v>78</v>
      </c>
    </row>
    <row r="54" spans="2:8" ht="15">
      <c r="B54" s="131"/>
      <c r="C54" s="87" t="s">
        <v>62</v>
      </c>
      <c r="D54" s="159" t="s">
        <v>316</v>
      </c>
      <c r="E54" s="46"/>
      <c r="H54" s="4" t="s">
        <v>79</v>
      </c>
    </row>
    <row r="55" spans="2:8" ht="15.75" thickBot="1">
      <c r="B55" s="131"/>
      <c r="C55" s="87" t="s">
        <v>64</v>
      </c>
      <c r="D55" s="21">
        <v>42370</v>
      </c>
      <c r="E55" s="46"/>
      <c r="H55" s="4" t="s">
        <v>80</v>
      </c>
    </row>
    <row r="56" spans="2:8" ht="15.75" thickBot="1">
      <c r="B56" s="131"/>
      <c r="C56" s="83" t="s">
        <v>206</v>
      </c>
      <c r="D56" s="48"/>
      <c r="E56" s="46"/>
      <c r="H56" s="4" t="s">
        <v>81</v>
      </c>
    </row>
    <row r="57" spans="2:8" ht="15">
      <c r="B57" s="131"/>
      <c r="C57" s="87" t="s">
        <v>60</v>
      </c>
      <c r="D57" s="20"/>
      <c r="E57" s="46"/>
      <c r="H57" s="4" t="s">
        <v>82</v>
      </c>
    </row>
    <row r="58" spans="2:8" ht="15">
      <c r="B58" s="131"/>
      <c r="C58" s="87" t="s">
        <v>62</v>
      </c>
      <c r="D58" s="17"/>
      <c r="E58" s="46"/>
      <c r="H58" s="4" t="s">
        <v>83</v>
      </c>
    </row>
    <row r="59" spans="2:8" ht="15.75" thickBot="1">
      <c r="B59" s="131"/>
      <c r="C59" s="87" t="s">
        <v>64</v>
      </c>
      <c r="D59" s="21"/>
      <c r="E59" s="46"/>
      <c r="H59" s="4" t="s">
        <v>84</v>
      </c>
    </row>
    <row r="60" spans="2:8" ht="15.75" thickBot="1">
      <c r="B60" s="136"/>
      <c r="C60" s="137"/>
      <c r="D60" s="88"/>
      <c r="E60" s="57"/>
      <c r="H60" s="4" t="s">
        <v>85</v>
      </c>
    </row>
    <row r="61" ht="15">
      <c r="H61" s="4" t="s">
        <v>86</v>
      </c>
    </row>
    <row r="62" ht="15">
      <c r="H62" s="4" t="s">
        <v>87</v>
      </c>
    </row>
    <row r="63" ht="15">
      <c r="H63" s="4" t="s">
        <v>88</v>
      </c>
    </row>
    <row r="64" ht="15">
      <c r="H64" s="4" t="s">
        <v>89</v>
      </c>
    </row>
    <row r="65" ht="15">
      <c r="H65" s="4" t="s">
        <v>90</v>
      </c>
    </row>
    <row r="66" ht="15">
      <c r="H66" s="4" t="s">
        <v>91</v>
      </c>
    </row>
    <row r="67" ht="15">
      <c r="H67" s="4" t="s">
        <v>92</v>
      </c>
    </row>
    <row r="68" ht="15">
      <c r="H68" s="4" t="s">
        <v>93</v>
      </c>
    </row>
    <row r="69" ht="15">
      <c r="H69" s="4" t="s">
        <v>94</v>
      </c>
    </row>
    <row r="70" ht="15">
      <c r="H70" s="4" t="s">
        <v>95</v>
      </c>
    </row>
    <row r="71" ht="15">
      <c r="H71" s="4" t="s">
        <v>96</v>
      </c>
    </row>
    <row r="72" ht="15">
      <c r="H72" s="4" t="s">
        <v>97</v>
      </c>
    </row>
    <row r="73" ht="15">
      <c r="H73" s="4" t="s">
        <v>98</v>
      </c>
    </row>
    <row r="74" ht="15">
      <c r="H74" s="4" t="s">
        <v>99</v>
      </c>
    </row>
    <row r="75" ht="15">
      <c r="H75" s="4" t="s">
        <v>100</v>
      </c>
    </row>
    <row r="76" ht="15">
      <c r="H76" s="4" t="s">
        <v>101</v>
      </c>
    </row>
    <row r="77" ht="15">
      <c r="H77" s="4" t="s">
        <v>102</v>
      </c>
    </row>
    <row r="78" ht="15">
      <c r="H78" s="4" t="s">
        <v>103</v>
      </c>
    </row>
    <row r="79" ht="15">
      <c r="H79" s="4" t="s">
        <v>104</v>
      </c>
    </row>
    <row r="80" ht="15">
      <c r="H80" s="4" t="s">
        <v>105</v>
      </c>
    </row>
    <row r="81" ht="15">
      <c r="H81" s="4" t="s">
        <v>106</v>
      </c>
    </row>
    <row r="82" ht="15">
      <c r="H82" s="4" t="s">
        <v>107</v>
      </c>
    </row>
    <row r="83" ht="15">
      <c r="H83" s="4" t="s">
        <v>108</v>
      </c>
    </row>
    <row r="84" ht="15">
      <c r="H84" s="4" t="s">
        <v>109</v>
      </c>
    </row>
    <row r="85" ht="15">
      <c r="H85" s="4" t="s">
        <v>110</v>
      </c>
    </row>
    <row r="86" ht="15">
      <c r="H86" s="4" t="s">
        <v>111</v>
      </c>
    </row>
    <row r="87" ht="15">
      <c r="H87" s="4" t="s">
        <v>112</v>
      </c>
    </row>
    <row r="88" ht="15">
      <c r="H88" s="4" t="s">
        <v>113</v>
      </c>
    </row>
    <row r="89" ht="15">
      <c r="H89" s="4" t="s">
        <v>114</v>
      </c>
    </row>
    <row r="90" ht="15">
      <c r="H90" s="4" t="s">
        <v>115</v>
      </c>
    </row>
    <row r="91" ht="15">
      <c r="H91" s="4" t="s">
        <v>116</v>
      </c>
    </row>
    <row r="92" ht="15">
      <c r="H92" s="4" t="s">
        <v>117</v>
      </c>
    </row>
    <row r="93" ht="15">
      <c r="H93" s="4" t="s">
        <v>118</v>
      </c>
    </row>
    <row r="94" ht="15">
      <c r="H94" s="4" t="s">
        <v>119</v>
      </c>
    </row>
    <row r="95" ht="15">
      <c r="H95" s="4" t="s">
        <v>120</v>
      </c>
    </row>
    <row r="96" ht="15">
      <c r="H96" s="4" t="s">
        <v>121</v>
      </c>
    </row>
    <row r="97" ht="15">
      <c r="H97" s="4" t="s">
        <v>122</v>
      </c>
    </row>
    <row r="98" ht="15">
      <c r="H98" s="4" t="s">
        <v>123</v>
      </c>
    </row>
    <row r="99" ht="15">
      <c r="H99" s="4" t="s">
        <v>124</v>
      </c>
    </row>
    <row r="100" ht="15">
      <c r="H100" s="4" t="s">
        <v>125</v>
      </c>
    </row>
    <row r="101" ht="15">
      <c r="H101" s="4" t="s">
        <v>126</v>
      </c>
    </row>
    <row r="102" ht="15">
      <c r="H102" s="4" t="s">
        <v>127</v>
      </c>
    </row>
    <row r="103" ht="15">
      <c r="H103" s="4" t="s">
        <v>128</v>
      </c>
    </row>
    <row r="104" ht="15">
      <c r="H104" s="4" t="s">
        <v>129</v>
      </c>
    </row>
    <row r="105" ht="15">
      <c r="H105" s="4" t="s">
        <v>130</v>
      </c>
    </row>
    <row r="106" ht="15">
      <c r="H106" s="4" t="s">
        <v>131</v>
      </c>
    </row>
    <row r="107" ht="15">
      <c r="H107" s="4" t="s">
        <v>132</v>
      </c>
    </row>
    <row r="108" ht="15">
      <c r="H108" s="4" t="s">
        <v>133</v>
      </c>
    </row>
    <row r="109" ht="15">
      <c r="H109" s="4" t="s">
        <v>134</v>
      </c>
    </row>
    <row r="110" ht="15">
      <c r="H110" s="4" t="s">
        <v>135</v>
      </c>
    </row>
    <row r="111" ht="15">
      <c r="H111" s="4" t="s">
        <v>136</v>
      </c>
    </row>
    <row r="112" ht="15">
      <c r="H112" s="4" t="s">
        <v>137</v>
      </c>
    </row>
    <row r="113" ht="15">
      <c r="H113" s="4" t="s">
        <v>138</v>
      </c>
    </row>
    <row r="114" ht="15">
      <c r="H114" s="4" t="s">
        <v>139</v>
      </c>
    </row>
    <row r="115" ht="15">
      <c r="H115" s="4" t="s">
        <v>140</v>
      </c>
    </row>
    <row r="116" ht="15">
      <c r="H116" s="4" t="s">
        <v>141</v>
      </c>
    </row>
    <row r="117" ht="15">
      <c r="H117" s="4" t="s">
        <v>142</v>
      </c>
    </row>
    <row r="118" ht="15">
      <c r="H118" s="4" t="s">
        <v>143</v>
      </c>
    </row>
    <row r="119" ht="15">
      <c r="H119" s="4" t="s">
        <v>144</v>
      </c>
    </row>
    <row r="120" ht="15">
      <c r="H120" s="4" t="s">
        <v>145</v>
      </c>
    </row>
    <row r="121" ht="15">
      <c r="H121" s="4" t="s">
        <v>146</v>
      </c>
    </row>
    <row r="122" ht="15">
      <c r="H122" s="4" t="s">
        <v>147</v>
      </c>
    </row>
    <row r="123" ht="15">
      <c r="H123" s="4" t="s">
        <v>148</v>
      </c>
    </row>
    <row r="124" ht="15">
      <c r="H124" s="4" t="s">
        <v>149</v>
      </c>
    </row>
    <row r="125" ht="15">
      <c r="H125" s="4" t="s">
        <v>150</v>
      </c>
    </row>
    <row r="126" ht="15">
      <c r="H126" s="4" t="s">
        <v>151</v>
      </c>
    </row>
    <row r="127" ht="15">
      <c r="H127" s="4" t="s">
        <v>152</v>
      </c>
    </row>
    <row r="128" ht="15">
      <c r="H128" s="4" t="s">
        <v>153</v>
      </c>
    </row>
    <row r="129" ht="15">
      <c r="H129" s="4" t="s">
        <v>154</v>
      </c>
    </row>
    <row r="130" ht="15">
      <c r="H130" s="4" t="s">
        <v>155</v>
      </c>
    </row>
    <row r="131" ht="15">
      <c r="H131" s="4" t="s">
        <v>156</v>
      </c>
    </row>
    <row r="132" ht="15">
      <c r="H132" s="4" t="s">
        <v>157</v>
      </c>
    </row>
    <row r="133" ht="15">
      <c r="H133" s="4" t="s">
        <v>158</v>
      </c>
    </row>
    <row r="134" ht="15">
      <c r="H134" s="4" t="s">
        <v>159</v>
      </c>
    </row>
    <row r="135" ht="15">
      <c r="H135" s="4" t="s">
        <v>160</v>
      </c>
    </row>
    <row r="136" ht="15">
      <c r="H136" s="4" t="s">
        <v>161</v>
      </c>
    </row>
    <row r="137" ht="15">
      <c r="H137" s="4" t="s">
        <v>162</v>
      </c>
    </row>
    <row r="138" ht="15">
      <c r="H138" s="4" t="s">
        <v>163</v>
      </c>
    </row>
    <row r="139" ht="15">
      <c r="H139" s="4" t="s">
        <v>164</v>
      </c>
    </row>
    <row r="140" ht="15">
      <c r="H140" s="4" t="s">
        <v>165</v>
      </c>
    </row>
    <row r="141" ht="15">
      <c r="H141" s="4" t="s">
        <v>166</v>
      </c>
    </row>
    <row r="142" ht="15">
      <c r="H142" s="4" t="s">
        <v>167</v>
      </c>
    </row>
    <row r="143" ht="15">
      <c r="H143" s="4" t="s">
        <v>168</v>
      </c>
    </row>
    <row r="144" ht="15">
      <c r="H144" s="4" t="s">
        <v>169</v>
      </c>
    </row>
    <row r="145" ht="15">
      <c r="H145" s="4" t="s">
        <v>170</v>
      </c>
    </row>
    <row r="146" ht="15">
      <c r="H146" s="4" t="s">
        <v>171</v>
      </c>
    </row>
    <row r="147" ht="15">
      <c r="H147" s="4" t="s">
        <v>172</v>
      </c>
    </row>
    <row r="148" ht="15">
      <c r="H148" s="4" t="s">
        <v>173</v>
      </c>
    </row>
    <row r="149" ht="15">
      <c r="H149" s="4" t="s">
        <v>174</v>
      </c>
    </row>
    <row r="150" ht="15">
      <c r="H150" s="4" t="s">
        <v>175</v>
      </c>
    </row>
    <row r="151" ht="15">
      <c r="H151" s="4" t="s">
        <v>176</v>
      </c>
    </row>
    <row r="152" ht="15">
      <c r="H152" s="4" t="s">
        <v>177</v>
      </c>
    </row>
    <row r="153" ht="15">
      <c r="H153" s="4" t="s">
        <v>178</v>
      </c>
    </row>
    <row r="154" ht="15">
      <c r="H154" s="4" t="s">
        <v>179</v>
      </c>
    </row>
    <row r="155" ht="15">
      <c r="H155" s="4" t="s">
        <v>180</v>
      </c>
    </row>
    <row r="156" ht="15">
      <c r="H156" s="4" t="s">
        <v>181</v>
      </c>
    </row>
    <row r="157" ht="15">
      <c r="H157" s="4" t="s">
        <v>182</v>
      </c>
    </row>
    <row r="158" ht="15">
      <c r="H158" s="4" t="s">
        <v>183</v>
      </c>
    </row>
    <row r="159" ht="15">
      <c r="H159" s="4" t="s">
        <v>184</v>
      </c>
    </row>
    <row r="160" ht="15">
      <c r="H160" s="4" t="s">
        <v>185</v>
      </c>
    </row>
    <row r="161" ht="15">
      <c r="H161" s="4" t="s">
        <v>186</v>
      </c>
    </row>
    <row r="162" ht="15">
      <c r="H162" s="4" t="s">
        <v>187</v>
      </c>
    </row>
    <row r="163" ht="15">
      <c r="H163" s="4" t="s">
        <v>188</v>
      </c>
    </row>
    <row r="164" ht="15">
      <c r="H164" s="4" t="s">
        <v>189</v>
      </c>
    </row>
    <row r="165" ht="15">
      <c r="H165" s="4" t="s">
        <v>190</v>
      </c>
    </row>
    <row r="166" ht="15">
      <c r="H166" s="4" t="s">
        <v>191</v>
      </c>
    </row>
    <row r="167" ht="15">
      <c r="H167" s="4" t="s">
        <v>192</v>
      </c>
    </row>
    <row r="168" ht="15">
      <c r="H168" s="4" t="s">
        <v>193</v>
      </c>
    </row>
    <row r="169" ht="15">
      <c r="H169" s="4" t="s">
        <v>194</v>
      </c>
    </row>
    <row r="170" ht="15">
      <c r="H170" s="4" t="s">
        <v>195</v>
      </c>
    </row>
    <row r="171" ht="15">
      <c r="H171" s="4" t="s">
        <v>196</v>
      </c>
    </row>
    <row r="172" ht="15">
      <c r="H172" s="4" t="s">
        <v>197</v>
      </c>
    </row>
    <row r="173" ht="15">
      <c r="H173" s="4" t="s">
        <v>198</v>
      </c>
    </row>
    <row r="174" ht="15">
      <c r="H174" s="4" t="s">
        <v>199</v>
      </c>
    </row>
    <row r="175" ht="15">
      <c r="H175" s="4" t="s">
        <v>200</v>
      </c>
    </row>
    <row r="176" ht="15">
      <c r="H176" s="4" t="s">
        <v>201</v>
      </c>
    </row>
    <row r="177" ht="15">
      <c r="H177" s="4" t="s">
        <v>202</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3" r:id="rId1" display="www.undp-alm.org/projects/af-samoa "/>
    <hyperlink ref="D42" r:id="rId2" display="noumea@mfat.gov.ws"/>
    <hyperlink ref="D46" r:id="rId3" display="anne.trevor@undp.org"/>
    <hyperlink ref="D54" r:id="rId4" display="kirisimasi.seumanutafa@mnre.gov.ws"/>
    <hyperlink ref="D50" r:id="rId5" display="amataga.penaia@mnre.gov.ws"/>
  </hyperlinks>
  <printOptions/>
  <pageMargins left="0.75" right="0.75" top="1" bottom="1" header="0.3" footer="0.3"/>
  <pageSetup horizontalDpi="600" verticalDpi="600" orientation="landscape"/>
  <drawing r:id="rId6"/>
</worksheet>
</file>

<file path=xl/worksheets/sheet2.xml><?xml version="1.0" encoding="utf-8"?>
<worksheet xmlns="http://schemas.openxmlformats.org/spreadsheetml/2006/main" xmlns:r="http://schemas.openxmlformats.org/officeDocument/2006/relationships">
  <sheetPr>
    <pageSetUpPr fitToPage="1"/>
  </sheetPr>
  <dimension ref="B2:Y90"/>
  <sheetViews>
    <sheetView zoomScale="90" zoomScaleNormal="90" zoomScaleSheetLayoutView="50" zoomScalePageLayoutView="90" workbookViewId="0" topLeftCell="C1">
      <selection activeCell="L73" sqref="L73"/>
    </sheetView>
  </sheetViews>
  <sheetFormatPr defaultColWidth="8.8515625" defaultRowHeight="15"/>
  <cols>
    <col min="1" max="1" width="1.421875" style="23" hidden="1" customWidth="1"/>
    <col min="2" max="2" width="1.421875" style="22" hidden="1" customWidth="1"/>
    <col min="3" max="3" width="10.28125" style="22" customWidth="1"/>
    <col min="4" max="4" width="21.00390625" style="22" customWidth="1"/>
    <col min="5" max="5" width="48.8515625" style="23" customWidth="1"/>
    <col min="6" max="6" width="49.8515625" style="23" customWidth="1"/>
    <col min="7" max="7" width="21.28125" style="23" customWidth="1"/>
    <col min="8" max="8" width="1.8515625" style="23" customWidth="1"/>
    <col min="9" max="9" width="15.140625" style="24" customWidth="1"/>
    <col min="10" max="10" width="14.140625" style="23" bestFit="1" customWidth="1"/>
    <col min="11" max="12" width="13.140625" style="23" bestFit="1" customWidth="1"/>
    <col min="13" max="13" width="12.421875" style="23" customWidth="1"/>
    <col min="14" max="14" width="8.8515625" style="23" customWidth="1"/>
    <col min="15" max="15" width="13.421875" style="23" customWidth="1"/>
    <col min="16" max="22" width="8.8515625" style="23" customWidth="1"/>
    <col min="23" max="23" width="29.00390625" style="23" bestFit="1" customWidth="1"/>
    <col min="24" max="24" width="14.7109375" style="23" bestFit="1" customWidth="1"/>
    <col min="25" max="25" width="44.8515625" style="23" customWidth="1"/>
    <col min="26" max="16384" width="8.8515625" style="23" customWidth="1"/>
  </cols>
  <sheetData>
    <row r="1" ht="15.75" thickBot="1"/>
    <row r="2" spans="2:8" ht="15.75" thickBot="1">
      <c r="B2" s="66"/>
      <c r="C2" s="67"/>
      <c r="D2" s="67"/>
      <c r="E2" s="68"/>
      <c r="F2" s="68"/>
      <c r="G2" s="68"/>
      <c r="H2" s="69"/>
    </row>
    <row r="3" spans="2:8" ht="21" thickBot="1">
      <c r="B3" s="70"/>
      <c r="C3" s="428" t="s">
        <v>352</v>
      </c>
      <c r="D3" s="429"/>
      <c r="E3" s="429"/>
      <c r="F3" s="429"/>
      <c r="G3" s="430"/>
      <c r="H3" s="71"/>
    </row>
    <row r="4" spans="2:11" ht="15">
      <c r="B4" s="431"/>
      <c r="C4" s="432"/>
      <c r="D4" s="432"/>
      <c r="E4" s="432"/>
      <c r="F4" s="432"/>
      <c r="G4" s="73"/>
      <c r="H4" s="71"/>
      <c r="K4" s="219"/>
    </row>
    <row r="5" spans="2:11" ht="15">
      <c r="B5" s="72"/>
      <c r="C5" s="433"/>
      <c r="D5" s="433"/>
      <c r="E5" s="433"/>
      <c r="F5" s="433"/>
      <c r="G5" s="73"/>
      <c r="H5" s="71"/>
      <c r="K5" s="219"/>
    </row>
    <row r="6" spans="2:11" ht="15">
      <c r="B6" s="72"/>
      <c r="C6" s="47"/>
      <c r="D6" s="52"/>
      <c r="E6" s="48"/>
      <c r="F6" s="73"/>
      <c r="G6" s="73"/>
      <c r="H6" s="71"/>
      <c r="K6" s="220"/>
    </row>
    <row r="7" spans="2:11" ht="33.75" customHeight="1">
      <c r="B7" s="72"/>
      <c r="C7" s="434" t="s">
        <v>232</v>
      </c>
      <c r="D7" s="434"/>
      <c r="E7" s="49"/>
      <c r="F7" s="73"/>
      <c r="G7" s="73"/>
      <c r="H7" s="71"/>
      <c r="J7" s="193"/>
      <c r="K7" s="180"/>
    </row>
    <row r="8" spans="2:15" ht="46.5" customHeight="1">
      <c r="B8" s="72"/>
      <c r="C8" s="435" t="s">
        <v>351</v>
      </c>
      <c r="D8" s="435"/>
      <c r="E8" s="194">
        <v>4185425</v>
      </c>
      <c r="F8" s="73"/>
      <c r="G8" s="73"/>
      <c r="H8" s="71"/>
      <c r="K8" s="222"/>
      <c r="M8" s="225"/>
      <c r="O8" s="225"/>
    </row>
    <row r="9" spans="2:15" ht="27.75" customHeight="1" thickBot="1">
      <c r="B9" s="72"/>
      <c r="C9" s="442" t="s">
        <v>245</v>
      </c>
      <c r="D9" s="442"/>
      <c r="E9" s="442"/>
      <c r="F9" s="442"/>
      <c r="G9" s="73"/>
      <c r="H9" s="71"/>
      <c r="J9" s="192"/>
      <c r="K9" s="223"/>
      <c r="M9" s="226"/>
      <c r="O9" s="226"/>
    </row>
    <row r="10" spans="2:15" ht="49.5" customHeight="1" thickBot="1">
      <c r="B10" s="72"/>
      <c r="C10" s="434" t="s">
        <v>350</v>
      </c>
      <c r="D10" s="434"/>
      <c r="E10" s="443">
        <v>2651287.46</v>
      </c>
      <c r="F10" s="444"/>
      <c r="G10" s="73"/>
      <c r="H10" s="71"/>
      <c r="I10" s="191"/>
      <c r="K10" s="222"/>
      <c r="L10" s="223"/>
      <c r="M10" s="226"/>
      <c r="O10" s="226"/>
    </row>
    <row r="11" spans="2:15" ht="247.5" customHeight="1" thickBot="1">
      <c r="B11" s="72"/>
      <c r="C11" s="434" t="s">
        <v>233</v>
      </c>
      <c r="D11" s="434"/>
      <c r="E11" s="436" t="s">
        <v>652</v>
      </c>
      <c r="F11" s="437"/>
      <c r="G11" s="73"/>
      <c r="H11" s="71"/>
      <c r="K11" s="223"/>
      <c r="L11" s="224"/>
      <c r="M11" s="226"/>
      <c r="O11" s="227"/>
    </row>
    <row r="12" spans="2:8" ht="15">
      <c r="B12" s="72"/>
      <c r="C12" s="52"/>
      <c r="D12" s="52"/>
      <c r="E12" s="73"/>
      <c r="F12" s="73"/>
      <c r="G12" s="73"/>
      <c r="H12" s="71"/>
    </row>
    <row r="13" spans="2:15" ht="15.75" thickBot="1">
      <c r="B13" s="72"/>
      <c r="C13" s="434" t="s">
        <v>217</v>
      </c>
      <c r="D13" s="434"/>
      <c r="E13" s="73"/>
      <c r="F13" s="73"/>
      <c r="G13" s="73"/>
      <c r="H13" s="71"/>
      <c r="J13" s="24"/>
      <c r="K13" s="24"/>
      <c r="L13" s="24"/>
      <c r="M13" s="24"/>
      <c r="N13" s="24"/>
      <c r="O13" s="24"/>
    </row>
    <row r="14" spans="2:15" ht="49.5" customHeight="1" thickBot="1">
      <c r="B14" s="72"/>
      <c r="C14" s="434" t="s">
        <v>459</v>
      </c>
      <c r="D14" s="434"/>
      <c r="E14" s="140" t="s">
        <v>218</v>
      </c>
      <c r="F14" s="141" t="s">
        <v>489</v>
      </c>
      <c r="G14" s="73"/>
      <c r="H14" s="71"/>
      <c r="J14" s="24"/>
      <c r="K14" s="153"/>
      <c r="L14" s="153"/>
      <c r="M14" s="153"/>
      <c r="N14" s="153"/>
      <c r="O14" s="24"/>
    </row>
    <row r="15" spans="2:15" ht="71.25">
      <c r="B15" s="72"/>
      <c r="C15" s="52"/>
      <c r="D15" s="52"/>
      <c r="E15" s="190" t="s">
        <v>349</v>
      </c>
      <c r="F15" s="259">
        <v>41577.85</v>
      </c>
      <c r="G15" s="73"/>
      <c r="H15" s="71"/>
      <c r="J15" s="24"/>
      <c r="K15" s="26"/>
      <c r="L15" s="26"/>
      <c r="M15" s="26"/>
      <c r="N15" s="26"/>
      <c r="O15" s="24"/>
    </row>
    <row r="16" spans="2:10" ht="68.25" customHeight="1">
      <c r="B16" s="72"/>
      <c r="C16" s="52"/>
      <c r="D16" s="52"/>
      <c r="E16" s="25" t="s">
        <v>348</v>
      </c>
      <c r="F16" s="287">
        <v>13415.19</v>
      </c>
      <c r="G16" s="73"/>
      <c r="H16" s="71"/>
      <c r="J16" s="256"/>
    </row>
    <row r="17" spans="2:13" ht="36" customHeight="1">
      <c r="B17" s="72"/>
      <c r="C17" s="52"/>
      <c r="D17" s="52"/>
      <c r="E17" s="25" t="s">
        <v>347</v>
      </c>
      <c r="F17" s="288">
        <v>0</v>
      </c>
      <c r="G17" s="73"/>
      <c r="H17" s="71"/>
      <c r="J17" s="256"/>
      <c r="K17" s="223"/>
      <c r="M17" s="223"/>
    </row>
    <row r="18" spans="2:13" ht="52.5" customHeight="1">
      <c r="B18" s="72"/>
      <c r="C18" s="52"/>
      <c r="D18" s="52"/>
      <c r="E18" s="25" t="s">
        <v>346</v>
      </c>
      <c r="F18" s="276">
        <v>28162.66</v>
      </c>
      <c r="G18" s="73"/>
      <c r="H18" s="71"/>
      <c r="J18" s="256"/>
      <c r="K18" s="225"/>
      <c r="M18" s="225"/>
    </row>
    <row r="19" spans="2:13" ht="47.25" customHeight="1">
      <c r="B19" s="72"/>
      <c r="C19" s="52"/>
      <c r="D19" s="52"/>
      <c r="E19" s="188" t="s">
        <v>335</v>
      </c>
      <c r="F19" s="258">
        <f>SUM(F20:F23)</f>
        <v>2150831.66</v>
      </c>
      <c r="G19" s="73"/>
      <c r="H19" s="71"/>
      <c r="J19" s="256"/>
      <c r="K19" s="226"/>
      <c r="M19" s="226"/>
    </row>
    <row r="20" spans="2:13" ht="48" customHeight="1">
      <c r="B20" s="72"/>
      <c r="C20" s="52"/>
      <c r="D20" s="52"/>
      <c r="E20" s="25" t="s">
        <v>334</v>
      </c>
      <c r="F20" s="278">
        <v>526037.84</v>
      </c>
      <c r="G20" s="73"/>
      <c r="H20" s="71"/>
      <c r="J20" s="256"/>
      <c r="K20" s="226"/>
      <c r="L20" s="223"/>
      <c r="M20" s="226"/>
    </row>
    <row r="21" spans="2:13" ht="60" customHeight="1">
      <c r="B21" s="72"/>
      <c r="C21" s="52"/>
      <c r="D21" s="52"/>
      <c r="E21" s="25" t="s">
        <v>333</v>
      </c>
      <c r="F21" s="278">
        <v>1233238.33</v>
      </c>
      <c r="G21" s="73"/>
      <c r="H21" s="71"/>
      <c r="J21" s="256"/>
      <c r="K21" s="227"/>
      <c r="L21" s="224"/>
      <c r="M21" s="226"/>
    </row>
    <row r="22" spans="2:15" ht="48" customHeight="1">
      <c r="B22" s="72"/>
      <c r="C22" s="52"/>
      <c r="D22" s="52"/>
      <c r="E22" s="25" t="s">
        <v>332</v>
      </c>
      <c r="F22" s="278">
        <v>330539.02</v>
      </c>
      <c r="G22" s="73"/>
      <c r="H22" s="71"/>
      <c r="J22" s="256"/>
      <c r="K22" s="184"/>
      <c r="L22" s="26"/>
      <c r="M22" s="26"/>
      <c r="N22" s="26"/>
      <c r="O22" s="24"/>
    </row>
    <row r="23" spans="2:15" ht="41.25" customHeight="1">
      <c r="B23" s="72"/>
      <c r="C23" s="52"/>
      <c r="D23" s="52"/>
      <c r="E23" s="27" t="s">
        <v>331</v>
      </c>
      <c r="F23" s="278">
        <v>61016.47</v>
      </c>
      <c r="G23" s="189"/>
      <c r="H23" s="71"/>
      <c r="J23" s="256"/>
      <c r="K23" s="184"/>
      <c r="L23" s="26"/>
      <c r="M23" s="26"/>
      <c r="N23" s="26"/>
      <c r="O23" s="24"/>
    </row>
    <row r="24" spans="2:15" ht="42.75">
      <c r="B24" s="72"/>
      <c r="C24" s="52"/>
      <c r="D24" s="52"/>
      <c r="E24" s="188" t="s">
        <v>330</v>
      </c>
      <c r="F24" s="264">
        <f>SUM(F25:F29)</f>
        <v>40315.2</v>
      </c>
      <c r="G24" s="73"/>
      <c r="H24" s="71"/>
      <c r="J24" s="256"/>
      <c r="K24" s="26"/>
      <c r="L24" s="26"/>
      <c r="M24" s="26"/>
      <c r="N24" s="26"/>
      <c r="O24" s="24"/>
    </row>
    <row r="25" spans="2:15" ht="30">
      <c r="B25" s="72"/>
      <c r="C25" s="52"/>
      <c r="D25" s="52"/>
      <c r="E25" s="27" t="s">
        <v>329</v>
      </c>
      <c r="F25" s="276">
        <v>38834.24</v>
      </c>
      <c r="G25" s="73"/>
      <c r="H25" s="73"/>
      <c r="I25" s="187"/>
      <c r="J25" s="256"/>
      <c r="K25" s="26"/>
      <c r="L25" s="26"/>
      <c r="M25" s="26"/>
      <c r="N25" s="26"/>
      <c r="O25" s="24"/>
    </row>
    <row r="26" spans="2:15" ht="30">
      <c r="B26" s="72"/>
      <c r="C26" s="52"/>
      <c r="D26" s="52"/>
      <c r="E26" s="27" t="s">
        <v>328</v>
      </c>
      <c r="F26" s="277">
        <v>0</v>
      </c>
      <c r="G26" s="73"/>
      <c r="H26" s="71"/>
      <c r="J26" s="256"/>
      <c r="K26" s="26"/>
      <c r="L26" s="26"/>
      <c r="M26" s="26"/>
      <c r="N26" s="26"/>
      <c r="O26" s="24"/>
    </row>
    <row r="27" spans="2:15" ht="45">
      <c r="B27" s="72"/>
      <c r="C27" s="52"/>
      <c r="D27" s="52"/>
      <c r="E27" s="27" t="s">
        <v>327</v>
      </c>
      <c r="F27" s="278">
        <v>0</v>
      </c>
      <c r="G27" s="73"/>
      <c r="H27" s="73"/>
      <c r="I27" s="187"/>
      <c r="J27" s="256"/>
      <c r="K27" s="26"/>
      <c r="L27" s="26"/>
      <c r="M27" s="26"/>
      <c r="N27" s="26"/>
      <c r="O27" s="24"/>
    </row>
    <row r="28" spans="2:15" ht="60">
      <c r="B28" s="72"/>
      <c r="C28" s="52"/>
      <c r="D28" s="52"/>
      <c r="E28" s="27" t="s">
        <v>326</v>
      </c>
      <c r="F28" s="279">
        <v>1480.96</v>
      </c>
      <c r="G28" s="73"/>
      <c r="H28" s="71"/>
      <c r="J28" s="256"/>
      <c r="K28" s="26"/>
      <c r="L28" s="26"/>
      <c r="M28" s="26"/>
      <c r="N28" s="26"/>
      <c r="O28" s="24"/>
    </row>
    <row r="29" spans="2:15" ht="60">
      <c r="B29" s="72"/>
      <c r="C29" s="52"/>
      <c r="D29" s="52"/>
      <c r="E29" s="27" t="s">
        <v>325</v>
      </c>
      <c r="F29" s="278">
        <v>0</v>
      </c>
      <c r="G29" s="73"/>
      <c r="H29" s="73"/>
      <c r="I29" s="187"/>
      <c r="J29" s="256"/>
      <c r="K29" s="26"/>
      <c r="L29" s="26"/>
      <c r="M29" s="26"/>
      <c r="N29" s="26"/>
      <c r="O29" s="24"/>
    </row>
    <row r="30" spans="2:15" ht="19.5" customHeight="1">
      <c r="B30" s="72"/>
      <c r="C30" s="52"/>
      <c r="D30" s="52"/>
      <c r="E30" s="188" t="s">
        <v>324</v>
      </c>
      <c r="F30" s="257">
        <f>SUM(F31:F36)</f>
        <v>31035.57</v>
      </c>
      <c r="G30" s="73"/>
      <c r="H30" s="73"/>
      <c r="I30" s="187"/>
      <c r="J30" s="256"/>
      <c r="K30" s="26"/>
      <c r="L30" s="186"/>
      <c r="M30" s="26"/>
      <c r="N30" s="26"/>
      <c r="O30" s="24"/>
    </row>
    <row r="31" spans="2:15" ht="15">
      <c r="B31" s="72"/>
      <c r="C31" s="52"/>
      <c r="D31" s="52"/>
      <c r="E31" s="185" t="s">
        <v>345</v>
      </c>
      <c r="F31" s="281">
        <v>9672.47</v>
      </c>
      <c r="G31" s="73"/>
      <c r="H31" s="71"/>
      <c r="J31" s="256"/>
      <c r="K31" s="181"/>
      <c r="L31" s="181"/>
      <c r="M31" s="26"/>
      <c r="N31" s="26"/>
      <c r="O31" s="24"/>
    </row>
    <row r="32" spans="2:15" ht="15">
      <c r="B32" s="72"/>
      <c r="C32" s="52"/>
      <c r="D32" s="52"/>
      <c r="E32" s="27" t="s">
        <v>344</v>
      </c>
      <c r="F32" s="282">
        <v>2336.71</v>
      </c>
      <c r="G32" s="73"/>
      <c r="H32" s="71"/>
      <c r="J32" s="256"/>
      <c r="K32" s="184"/>
      <c r="L32" s="181"/>
      <c r="M32" s="26"/>
      <c r="N32" s="26"/>
      <c r="O32" s="24"/>
    </row>
    <row r="33" spans="2:15" ht="15">
      <c r="B33" s="72"/>
      <c r="C33" s="52"/>
      <c r="D33" s="52"/>
      <c r="E33" s="27" t="s">
        <v>343</v>
      </c>
      <c r="F33" s="282">
        <v>489.12</v>
      </c>
      <c r="G33" s="73"/>
      <c r="H33" s="71"/>
      <c r="J33" s="256"/>
      <c r="K33" s="184"/>
      <c r="L33" s="181"/>
      <c r="M33" s="26"/>
      <c r="N33" s="26"/>
      <c r="O33" s="24"/>
    </row>
    <row r="34" spans="2:15" ht="15">
      <c r="B34" s="72"/>
      <c r="C34" s="52"/>
      <c r="D34" s="52"/>
      <c r="E34" s="27" t="s">
        <v>342</v>
      </c>
      <c r="F34" s="282">
        <v>4062.36</v>
      </c>
      <c r="G34" s="73"/>
      <c r="H34" s="71"/>
      <c r="J34" s="256"/>
      <c r="K34" s="181"/>
      <c r="L34" s="184"/>
      <c r="M34" s="26"/>
      <c r="N34" s="26"/>
      <c r="O34" s="24"/>
    </row>
    <row r="35" spans="2:15" ht="15">
      <c r="B35" s="72"/>
      <c r="C35" s="52"/>
      <c r="D35" s="52"/>
      <c r="E35" s="27" t="s">
        <v>341</v>
      </c>
      <c r="F35" s="282">
        <v>10070.56</v>
      </c>
      <c r="G35" s="73"/>
      <c r="H35" s="71"/>
      <c r="J35" s="256"/>
      <c r="K35" s="181"/>
      <c r="L35" s="184"/>
      <c r="M35" s="26"/>
      <c r="N35" s="26"/>
      <c r="O35" s="24"/>
    </row>
    <row r="36" spans="2:15" ht="15">
      <c r="B36" s="72"/>
      <c r="C36" s="52"/>
      <c r="D36" s="52"/>
      <c r="E36" s="27" t="s">
        <v>398</v>
      </c>
      <c r="F36" s="283">
        <v>4404.35</v>
      </c>
      <c r="G36" s="73"/>
      <c r="H36" s="71"/>
      <c r="J36" s="256"/>
      <c r="K36" s="26"/>
      <c r="L36" s="26"/>
      <c r="M36" s="26"/>
      <c r="N36" s="26"/>
      <c r="O36" s="24"/>
    </row>
    <row r="37" spans="2:15" ht="15">
      <c r="B37" s="72"/>
      <c r="C37" s="52"/>
      <c r="D37" s="52"/>
      <c r="E37" s="183"/>
      <c r="F37" s="182"/>
      <c r="G37" s="73"/>
      <c r="H37" s="71"/>
      <c r="J37" s="24"/>
      <c r="K37" s="26"/>
      <c r="L37" s="181"/>
      <c r="M37" s="26"/>
      <c r="N37" s="26"/>
      <c r="O37" s="24"/>
    </row>
    <row r="38" spans="2:15" ht="15.75" thickBot="1">
      <c r="B38" s="72"/>
      <c r="C38" s="52"/>
      <c r="D38" s="52"/>
      <c r="E38" s="138" t="s">
        <v>505</v>
      </c>
      <c r="F38" s="280">
        <v>28560.7</v>
      </c>
      <c r="G38" s="73"/>
      <c r="H38" s="71"/>
      <c r="J38" s="24"/>
      <c r="K38" s="26"/>
      <c r="L38" s="26"/>
      <c r="M38" s="26"/>
      <c r="N38" s="26"/>
      <c r="O38" s="24"/>
    </row>
    <row r="39" spans="2:15" ht="15.75" thickBot="1">
      <c r="B39" s="72"/>
      <c r="C39" s="52"/>
      <c r="D39" s="52"/>
      <c r="E39" s="139" t="s">
        <v>278</v>
      </c>
      <c r="F39" s="265">
        <f>SUM(F24,F30,F19,F15,F38)</f>
        <v>2292320.9800000004</v>
      </c>
      <c r="G39" s="73"/>
      <c r="H39" s="71"/>
      <c r="J39" s="24"/>
      <c r="K39" s="26"/>
      <c r="L39" s="26"/>
      <c r="M39" s="26"/>
      <c r="N39" s="26"/>
      <c r="O39" s="24"/>
    </row>
    <row r="40" spans="2:15" ht="15">
      <c r="B40" s="72"/>
      <c r="C40" s="52"/>
      <c r="D40" s="52"/>
      <c r="E40" s="73"/>
      <c r="F40" s="73"/>
      <c r="G40" s="73"/>
      <c r="H40" s="71"/>
      <c r="J40" s="180"/>
      <c r="K40" s="24"/>
      <c r="L40" s="24"/>
      <c r="M40" s="24"/>
      <c r="N40" s="24"/>
      <c r="O40" s="24"/>
    </row>
    <row r="41" spans="2:15" ht="36" customHeight="1" thickBot="1">
      <c r="B41" s="72"/>
      <c r="C41" s="434" t="s">
        <v>282</v>
      </c>
      <c r="D41" s="434"/>
      <c r="E41" s="73"/>
      <c r="F41" s="73"/>
      <c r="G41" s="73"/>
      <c r="H41" s="71"/>
      <c r="J41" s="24"/>
      <c r="K41" s="24"/>
      <c r="L41" s="24"/>
      <c r="M41" s="24"/>
      <c r="N41" s="24"/>
      <c r="O41" s="24"/>
    </row>
    <row r="42" spans="2:8" ht="49.5" customHeight="1" thickBot="1">
      <c r="B42" s="72"/>
      <c r="C42" s="434" t="s">
        <v>284</v>
      </c>
      <c r="D42" s="434"/>
      <c r="E42" s="155" t="s">
        <v>218</v>
      </c>
      <c r="F42" s="289" t="s">
        <v>340</v>
      </c>
      <c r="G42" s="101" t="s">
        <v>246</v>
      </c>
      <c r="H42" s="71"/>
    </row>
    <row r="43" spans="2:8" ht="60">
      <c r="B43" s="72"/>
      <c r="C43" s="52"/>
      <c r="D43" s="52"/>
      <c r="E43" s="179" t="s">
        <v>339</v>
      </c>
      <c r="F43" s="260">
        <f>F44+F45+F46</f>
        <v>653207.57</v>
      </c>
      <c r="G43" s="178"/>
      <c r="H43" s="71"/>
    </row>
    <row r="44" spans="2:8" ht="45">
      <c r="B44" s="72"/>
      <c r="C44" s="52"/>
      <c r="D44" s="52"/>
      <c r="E44" s="25" t="s">
        <v>338</v>
      </c>
      <c r="F44" s="177">
        <f>336768+4253.48+21739.13</f>
        <v>362760.61</v>
      </c>
      <c r="G44" s="172">
        <v>42735</v>
      </c>
      <c r="H44" s="71"/>
    </row>
    <row r="45" spans="2:8" ht="30">
      <c r="B45" s="72"/>
      <c r="C45" s="52"/>
      <c r="D45" s="52"/>
      <c r="E45" s="25" t="s">
        <v>337</v>
      </c>
      <c r="F45" s="177">
        <v>216360</v>
      </c>
      <c r="G45" s="172">
        <v>42735</v>
      </c>
      <c r="H45" s="71"/>
    </row>
    <row r="46" spans="2:8" ht="47.25" customHeight="1">
      <c r="B46" s="72"/>
      <c r="C46" s="52"/>
      <c r="D46" s="52"/>
      <c r="E46" s="25" t="s">
        <v>336</v>
      </c>
      <c r="F46" s="177">
        <f>48000+26086.96</f>
        <v>74086.95999999999</v>
      </c>
      <c r="G46" s="172">
        <v>42735</v>
      </c>
      <c r="H46" s="71"/>
    </row>
    <row r="47" spans="2:8" ht="45" customHeight="1">
      <c r="B47" s="72"/>
      <c r="C47" s="52"/>
      <c r="D47" s="52"/>
      <c r="E47" s="174" t="s">
        <v>335</v>
      </c>
      <c r="F47" s="261">
        <f>F48+F49+F50+F51</f>
        <v>2384545.26</v>
      </c>
      <c r="G47" s="173"/>
      <c r="H47" s="71"/>
    </row>
    <row r="48" spans="2:8" ht="45">
      <c r="B48" s="72"/>
      <c r="C48" s="52"/>
      <c r="D48" s="52"/>
      <c r="E48" s="25" t="s">
        <v>334</v>
      </c>
      <c r="F48" s="176">
        <f>122604.78+28030.87+163758.92+215188.88+210384</f>
        <v>739967.45</v>
      </c>
      <c r="G48" s="172">
        <v>42735</v>
      </c>
      <c r="H48" s="71"/>
    </row>
    <row r="49" spans="2:8" ht="30">
      <c r="B49" s="72"/>
      <c r="C49" s="52"/>
      <c r="D49" s="52"/>
      <c r="E49" s="25" t="s">
        <v>333</v>
      </c>
      <c r="F49" s="175">
        <f>118396.29+270499.62+573913.04+208695.65</f>
        <v>1171504.5999999999</v>
      </c>
      <c r="G49" s="172">
        <v>42735</v>
      </c>
      <c r="H49" s="71"/>
    </row>
    <row r="50" spans="2:8" ht="30">
      <c r="B50" s="72"/>
      <c r="C50" s="52"/>
      <c r="D50" s="52"/>
      <c r="E50" s="25" t="s">
        <v>332</v>
      </c>
      <c r="F50" s="175">
        <f>13352.99+260869.57</f>
        <v>274222.56</v>
      </c>
      <c r="G50" s="172">
        <v>42735</v>
      </c>
      <c r="H50" s="71"/>
    </row>
    <row r="51" spans="2:11" ht="48.75" customHeight="1">
      <c r="B51" s="72"/>
      <c r="C51" s="52"/>
      <c r="D51" s="52"/>
      <c r="E51" s="27" t="s">
        <v>331</v>
      </c>
      <c r="F51" s="175">
        <f>100155+43478.26+11739.13+43478.26</f>
        <v>198850.65000000002</v>
      </c>
      <c r="G51" s="172">
        <v>42735</v>
      </c>
      <c r="H51" s="71"/>
      <c r="K51" s="267"/>
    </row>
    <row r="52" spans="2:11" ht="45">
      <c r="B52" s="72"/>
      <c r="C52" s="52"/>
      <c r="D52" s="52"/>
      <c r="E52" s="174" t="s">
        <v>330</v>
      </c>
      <c r="F52" s="262">
        <f>F53+F54+F55+F56+F57</f>
        <v>390239.32999999996</v>
      </c>
      <c r="G52" s="173"/>
      <c r="H52" s="71"/>
      <c r="K52" s="169"/>
    </row>
    <row r="53" spans="2:11" ht="30">
      <c r="B53" s="72"/>
      <c r="C53" s="52"/>
      <c r="D53" s="52"/>
      <c r="E53" s="27" t="s">
        <v>329</v>
      </c>
      <c r="F53" s="167">
        <f>34782.61+17391.3</f>
        <v>52173.91</v>
      </c>
      <c r="G53" s="172">
        <v>42735</v>
      </c>
      <c r="H53" s="71"/>
      <c r="K53" s="169"/>
    </row>
    <row r="54" spans="2:11" ht="30">
      <c r="B54" s="72"/>
      <c r="C54" s="52"/>
      <c r="D54" s="52"/>
      <c r="E54" s="27" t="s">
        <v>328</v>
      </c>
      <c r="F54" s="167">
        <f>158300</f>
        <v>158300</v>
      </c>
      <c r="G54" s="172">
        <v>42735</v>
      </c>
      <c r="H54" s="71"/>
      <c r="K54" s="169"/>
    </row>
    <row r="55" spans="2:11" ht="45">
      <c r="B55" s="72"/>
      <c r="C55" s="52"/>
      <c r="D55" s="52"/>
      <c r="E55" s="27" t="s">
        <v>327</v>
      </c>
      <c r="F55" s="167">
        <f>99748.26</f>
        <v>99748.26</v>
      </c>
      <c r="G55" s="172">
        <v>42735</v>
      </c>
      <c r="H55" s="71"/>
      <c r="K55" s="169"/>
    </row>
    <row r="56" spans="2:11" ht="60">
      <c r="B56" s="72"/>
      <c r="C56" s="52"/>
      <c r="D56" s="52"/>
      <c r="E56" s="27" t="s">
        <v>326</v>
      </c>
      <c r="F56" s="167">
        <f>3130.43</f>
        <v>3130.43</v>
      </c>
      <c r="G56" s="172">
        <v>42735</v>
      </c>
      <c r="H56" s="71"/>
      <c r="K56" s="169"/>
    </row>
    <row r="57" spans="2:11" ht="60">
      <c r="B57" s="72"/>
      <c r="C57" s="52"/>
      <c r="D57" s="52"/>
      <c r="E57" s="27" t="s">
        <v>325</v>
      </c>
      <c r="F57" s="167">
        <f>76886.73</f>
        <v>76886.73</v>
      </c>
      <c r="G57" s="172">
        <v>42735</v>
      </c>
      <c r="H57" s="71"/>
      <c r="K57" s="169"/>
    </row>
    <row r="58" spans="2:11" ht="30.75" customHeight="1" thickBot="1">
      <c r="B58" s="72"/>
      <c r="C58" s="52"/>
      <c r="D58" s="52"/>
      <c r="E58" s="171" t="s">
        <v>324</v>
      </c>
      <c r="F58" s="263">
        <f>SUM(F59:F68)</f>
        <v>57613.03</v>
      </c>
      <c r="G58" s="170"/>
      <c r="H58" s="71"/>
      <c r="K58" s="169"/>
    </row>
    <row r="59" spans="2:8" ht="15.75" thickBot="1">
      <c r="B59" s="72"/>
      <c r="C59" s="52"/>
      <c r="D59" s="52"/>
      <c r="E59" s="35" t="s">
        <v>323</v>
      </c>
      <c r="F59" s="168">
        <v>9434.78</v>
      </c>
      <c r="G59" s="172">
        <v>42735</v>
      </c>
      <c r="H59" s="71"/>
    </row>
    <row r="60" spans="2:8" ht="15.75" thickBot="1">
      <c r="B60" s="72"/>
      <c r="C60" s="52"/>
      <c r="D60" s="52"/>
      <c r="E60" s="27" t="s">
        <v>322</v>
      </c>
      <c r="F60" s="168">
        <v>9434.78</v>
      </c>
      <c r="G60" s="172">
        <v>42735</v>
      </c>
      <c r="H60" s="71"/>
    </row>
    <row r="61" spans="2:8" ht="15">
      <c r="B61" s="72"/>
      <c r="C61" s="52"/>
      <c r="D61" s="52"/>
      <c r="E61" s="27" t="s">
        <v>321</v>
      </c>
      <c r="F61" s="168">
        <v>9434.78</v>
      </c>
      <c r="G61" s="172">
        <v>42735</v>
      </c>
      <c r="H61" s="71"/>
    </row>
    <row r="62" spans="2:8" ht="15">
      <c r="B62" s="72"/>
      <c r="C62" s="52"/>
      <c r="D62" s="52"/>
      <c r="E62" s="27" t="s">
        <v>320</v>
      </c>
      <c r="F62" s="167">
        <v>13656.52</v>
      </c>
      <c r="G62" s="172">
        <v>42735</v>
      </c>
      <c r="H62" s="71"/>
    </row>
    <row r="63" spans="2:8" ht="15">
      <c r="B63" s="72"/>
      <c r="C63" s="52"/>
      <c r="D63" s="52"/>
      <c r="E63" s="27" t="s">
        <v>319</v>
      </c>
      <c r="F63" s="167">
        <v>1739.13</v>
      </c>
      <c r="G63" s="172">
        <v>42735</v>
      </c>
      <c r="H63" s="71"/>
    </row>
    <row r="64" spans="2:8" ht="15">
      <c r="B64" s="72"/>
      <c r="C64" s="52"/>
      <c r="D64" s="52"/>
      <c r="E64" s="27" t="s">
        <v>318</v>
      </c>
      <c r="F64" s="167">
        <v>434.78</v>
      </c>
      <c r="G64" s="172">
        <v>42735</v>
      </c>
      <c r="H64" s="71"/>
    </row>
    <row r="65" spans="2:8" ht="15">
      <c r="B65" s="72"/>
      <c r="C65" s="52"/>
      <c r="D65" s="52"/>
      <c r="E65" s="27" t="s">
        <v>453</v>
      </c>
      <c r="F65" s="167">
        <v>6521.74</v>
      </c>
      <c r="G65" s="172">
        <v>42735</v>
      </c>
      <c r="H65" s="71"/>
    </row>
    <row r="66" spans="2:8" ht="15">
      <c r="B66" s="72"/>
      <c r="C66" s="52"/>
      <c r="D66" s="52"/>
      <c r="E66" s="27" t="s">
        <v>460</v>
      </c>
      <c r="F66" s="167">
        <v>4347.83</v>
      </c>
      <c r="G66" s="172">
        <v>42735</v>
      </c>
      <c r="H66" s="71"/>
    </row>
    <row r="67" spans="2:8" ht="15">
      <c r="B67" s="72"/>
      <c r="C67" s="52"/>
      <c r="D67" s="52"/>
      <c r="E67" s="27" t="s">
        <v>454</v>
      </c>
      <c r="F67" s="167">
        <v>434.78</v>
      </c>
      <c r="G67" s="172">
        <v>42735</v>
      </c>
      <c r="H67" s="71"/>
    </row>
    <row r="68" spans="2:8" ht="21" customHeight="1">
      <c r="B68" s="72"/>
      <c r="C68" s="52"/>
      <c r="D68" s="52"/>
      <c r="E68" s="27" t="s">
        <v>461</v>
      </c>
      <c r="F68" s="167">
        <v>2173.91</v>
      </c>
      <c r="G68" s="172">
        <v>42735</v>
      </c>
      <c r="H68" s="71"/>
    </row>
    <row r="69" spans="2:8" ht="15.75" thickBot="1">
      <c r="B69" s="72"/>
      <c r="C69" s="52"/>
      <c r="D69" s="52"/>
      <c r="E69" s="166" t="s">
        <v>317</v>
      </c>
      <c r="F69" s="165"/>
      <c r="G69" s="164"/>
      <c r="H69" s="71"/>
    </row>
    <row r="70" spans="2:8" ht="15.75" thickBot="1">
      <c r="B70" s="72"/>
      <c r="C70" s="52"/>
      <c r="D70" s="52"/>
      <c r="E70" s="163" t="s">
        <v>278</v>
      </c>
      <c r="F70" s="162">
        <f>F43+F47+F52+F58</f>
        <v>3485605.1899999995</v>
      </c>
      <c r="G70" s="161"/>
      <c r="H70" s="71"/>
    </row>
    <row r="71" spans="2:8" ht="15">
      <c r="B71" s="72"/>
      <c r="C71" s="52"/>
      <c r="D71" s="52"/>
      <c r="E71" s="73"/>
      <c r="F71" s="73"/>
      <c r="G71" s="73"/>
      <c r="H71" s="71"/>
    </row>
    <row r="72" spans="2:8" ht="15.75" thickBot="1">
      <c r="B72" s="72"/>
      <c r="C72" s="434" t="s">
        <v>285</v>
      </c>
      <c r="D72" s="434"/>
      <c r="E72" s="434"/>
      <c r="F72" s="434"/>
      <c r="G72" s="143"/>
      <c r="H72" s="71"/>
    </row>
    <row r="73" spans="2:25" ht="64.5" customHeight="1" thickBot="1">
      <c r="B73" s="72"/>
      <c r="C73" s="434" t="s">
        <v>214</v>
      </c>
      <c r="D73" s="438"/>
      <c r="E73" s="447"/>
      <c r="F73" s="448"/>
      <c r="G73" s="73"/>
      <c r="H73" s="71"/>
      <c r="P73" s="270"/>
      <c r="Q73" s="271"/>
      <c r="R73" s="271"/>
      <c r="S73" s="270"/>
      <c r="T73" s="267"/>
      <c r="U73" s="267"/>
      <c r="V73" s="267"/>
      <c r="W73" s="267"/>
      <c r="X73" s="267"/>
      <c r="Y73" s="267"/>
    </row>
    <row r="74" spans="2:25" ht="63.75" customHeight="1" thickBot="1">
      <c r="B74" s="72"/>
      <c r="C74" s="449"/>
      <c r="D74" s="449"/>
      <c r="E74" s="449"/>
      <c r="F74" s="449"/>
      <c r="G74" s="73"/>
      <c r="H74" s="71"/>
      <c r="P74" s="272"/>
      <c r="Q74" s="272"/>
      <c r="R74" s="272"/>
      <c r="S74" s="273"/>
      <c r="T74" s="267"/>
      <c r="U74" s="267"/>
      <c r="V74" s="267"/>
      <c r="W74" s="267"/>
      <c r="X74" s="267"/>
      <c r="Y74" s="267"/>
    </row>
    <row r="75" spans="2:25" ht="74.25" customHeight="1" thickBot="1">
      <c r="B75" s="72"/>
      <c r="C75" s="434" t="s">
        <v>215</v>
      </c>
      <c r="D75" s="438"/>
      <c r="E75" s="450"/>
      <c r="F75" s="451"/>
      <c r="G75" s="73"/>
      <c r="H75" s="71"/>
      <c r="P75" s="274"/>
      <c r="Q75" s="274"/>
      <c r="R75" s="274"/>
      <c r="S75" s="273"/>
      <c r="T75" s="267"/>
      <c r="U75" s="267"/>
      <c r="V75" s="267"/>
      <c r="W75" s="267"/>
      <c r="X75" s="267"/>
      <c r="Y75" s="267"/>
    </row>
    <row r="76" spans="2:25" ht="114" customHeight="1" thickBot="1">
      <c r="B76" s="72"/>
      <c r="C76" s="434" t="s">
        <v>216</v>
      </c>
      <c r="D76" s="438"/>
      <c r="E76" s="439" t="s">
        <v>653</v>
      </c>
      <c r="F76" s="440"/>
      <c r="G76" s="73"/>
      <c r="H76" s="71"/>
      <c r="P76" s="274"/>
      <c r="Q76" s="274"/>
      <c r="R76" s="274"/>
      <c r="S76" s="273"/>
      <c r="T76" s="267"/>
      <c r="U76" s="267"/>
      <c r="V76" s="267"/>
      <c r="W76" s="267"/>
      <c r="X76" s="267"/>
      <c r="Y76" s="267"/>
    </row>
    <row r="77" spans="2:25" ht="99.75" customHeight="1">
      <c r="B77" s="72"/>
      <c r="C77" s="52"/>
      <c r="D77" s="52"/>
      <c r="E77" s="73"/>
      <c r="F77" s="73"/>
      <c r="G77" s="73"/>
      <c r="H77" s="71"/>
      <c r="P77" s="274"/>
      <c r="Q77" s="274"/>
      <c r="R77" s="274"/>
      <c r="S77" s="274"/>
      <c r="T77" s="267"/>
      <c r="U77" s="267"/>
      <c r="V77" s="267"/>
      <c r="W77" s="267"/>
      <c r="X77" s="267"/>
      <c r="Y77" s="267"/>
    </row>
    <row r="78" spans="2:25" ht="15.75" thickBot="1">
      <c r="B78" s="74"/>
      <c r="C78" s="441"/>
      <c r="D78" s="441"/>
      <c r="E78" s="75"/>
      <c r="F78" s="56"/>
      <c r="G78" s="56"/>
      <c r="H78" s="76"/>
      <c r="P78" s="268"/>
      <c r="Q78" s="268"/>
      <c r="R78" s="269"/>
      <c r="S78" s="268"/>
      <c r="T78" s="267"/>
      <c r="U78" s="267"/>
      <c r="V78" s="267"/>
      <c r="W78" s="267"/>
      <c r="X78" s="267"/>
      <c r="Y78" s="267"/>
    </row>
    <row r="79" spans="2:9" s="28" customFormat="1" ht="15">
      <c r="B79" s="154"/>
      <c r="C79" s="445"/>
      <c r="D79" s="445"/>
      <c r="E79" s="446"/>
      <c r="F79" s="446"/>
      <c r="G79" s="13"/>
      <c r="I79" s="160"/>
    </row>
    <row r="80" spans="2:7" ht="64.5" customHeight="1">
      <c r="B80" s="154"/>
      <c r="C80" s="152"/>
      <c r="D80" s="152"/>
      <c r="E80" s="26"/>
      <c r="F80" s="26"/>
      <c r="G80" s="13"/>
    </row>
    <row r="81" spans="2:7" ht="59.25" customHeight="1">
      <c r="B81" s="154"/>
      <c r="C81" s="452"/>
      <c r="D81" s="452"/>
      <c r="E81" s="454"/>
      <c r="F81" s="454"/>
      <c r="G81" s="13"/>
    </row>
    <row r="82" spans="2:7" ht="49.5" customHeight="1">
      <c r="B82" s="154"/>
      <c r="C82" s="452"/>
      <c r="D82" s="452"/>
      <c r="E82" s="453"/>
      <c r="F82" s="453"/>
      <c r="G82" s="13"/>
    </row>
    <row r="83" spans="2:7" ht="99.75" customHeight="1">
      <c r="B83" s="154"/>
      <c r="C83" s="154"/>
      <c r="D83" s="154"/>
      <c r="E83" s="13"/>
      <c r="F83" s="13"/>
      <c r="G83" s="13"/>
    </row>
    <row r="84" spans="2:7" ht="15">
      <c r="B84" s="154"/>
      <c r="C84" s="455"/>
      <c r="D84" s="455"/>
      <c r="E84" s="13"/>
      <c r="F84" s="13"/>
      <c r="G84" s="13"/>
    </row>
    <row r="85" spans="2:7" ht="15">
      <c r="B85" s="154"/>
      <c r="C85" s="455"/>
      <c r="D85" s="455"/>
      <c r="E85" s="453"/>
      <c r="F85" s="453"/>
      <c r="G85" s="13"/>
    </row>
    <row r="86" spans="2:7" ht="49.5" customHeight="1">
      <c r="B86" s="154"/>
      <c r="C86" s="452"/>
      <c r="D86" s="452"/>
      <c r="E86" s="453"/>
      <c r="F86" s="453"/>
      <c r="G86" s="13"/>
    </row>
    <row r="87" spans="2:7" ht="99.75" customHeight="1">
      <c r="B87" s="154"/>
      <c r="C87" s="29"/>
      <c r="D87" s="154"/>
      <c r="E87" s="30"/>
      <c r="F87" s="13"/>
      <c r="G87" s="13"/>
    </row>
    <row r="88" spans="2:7" ht="15">
      <c r="B88" s="154"/>
      <c r="C88" s="29"/>
      <c r="D88" s="29"/>
      <c r="E88" s="30"/>
      <c r="F88" s="30"/>
      <c r="G88" s="12"/>
    </row>
    <row r="89" spans="5:6" ht="15">
      <c r="E89" s="31"/>
      <c r="F89" s="31"/>
    </row>
    <row r="90" spans="5:6" ht="15">
      <c r="E90" s="31"/>
      <c r="F90" s="31"/>
    </row>
  </sheetData>
  <sheetProtection/>
  <mergeCells count="34">
    <mergeCell ref="C86:D86"/>
    <mergeCell ref="E86:F86"/>
    <mergeCell ref="C81:D81"/>
    <mergeCell ref="E81:F81"/>
    <mergeCell ref="C82:D82"/>
    <mergeCell ref="E82:F82"/>
    <mergeCell ref="C84:D84"/>
    <mergeCell ref="C85:D85"/>
    <mergeCell ref="E85:F85"/>
    <mergeCell ref="C79:D79"/>
    <mergeCell ref="E79:F79"/>
    <mergeCell ref="C41:D41"/>
    <mergeCell ref="C42:D42"/>
    <mergeCell ref="C72:F72"/>
    <mergeCell ref="C73:D73"/>
    <mergeCell ref="E73:F73"/>
    <mergeCell ref="C74:F74"/>
    <mergeCell ref="C75:D75"/>
    <mergeCell ref="E75:F75"/>
    <mergeCell ref="C76:D76"/>
    <mergeCell ref="E76:F76"/>
    <mergeCell ref="C78:D78"/>
    <mergeCell ref="C9:F9"/>
    <mergeCell ref="C10:D10"/>
    <mergeCell ref="E10:F10"/>
    <mergeCell ref="C11:D11"/>
    <mergeCell ref="C13:D13"/>
    <mergeCell ref="C14:D14"/>
    <mergeCell ref="C3:G3"/>
    <mergeCell ref="B4:F4"/>
    <mergeCell ref="C5:F5"/>
    <mergeCell ref="C7:D7"/>
    <mergeCell ref="C8:D8"/>
    <mergeCell ref="E11:F11"/>
  </mergeCells>
  <dataValidations count="2">
    <dataValidation type="whole" allowBlank="1" showInputMessage="1" showErrorMessage="1" sqref="E81 E10 E75">
      <formula1>-999999999</formula1>
      <formula2>999999999</formula2>
    </dataValidation>
    <dataValidation type="list" allowBlank="1" showInputMessage="1" showErrorMessage="1" sqref="E85">
      <formula1>$K$91:$K$92</formula1>
    </dataValidation>
  </dataValidations>
  <printOptions/>
  <pageMargins left="0.4" right="0.38" top="0.53" bottom="1" header="0.3" footer="0.3"/>
  <pageSetup fitToHeight="0" fitToWidth="1" horizontalDpi="600" verticalDpi="600" orientation="portrait" paperSize="9" scale="62"/>
  <rowBreaks count="2" manualBreakCount="2">
    <brk id="29" max="7" man="1"/>
    <brk id="57" max="7" man="1"/>
  </rowBreaks>
</worksheet>
</file>

<file path=xl/worksheets/sheet3.xml><?xml version="1.0" encoding="utf-8"?>
<worksheet xmlns="http://schemas.openxmlformats.org/spreadsheetml/2006/main" xmlns:r="http://schemas.openxmlformats.org/officeDocument/2006/relationships">
  <dimension ref="B2:G58"/>
  <sheetViews>
    <sheetView tabSelected="1" zoomScale="80" zoomScaleNormal="80" zoomScalePageLayoutView="0" workbookViewId="0" topLeftCell="A1">
      <selection activeCell="M29" sqref="M29"/>
    </sheetView>
  </sheetViews>
  <sheetFormatPr defaultColWidth="9.140625" defaultRowHeight="15"/>
  <cols>
    <col min="1" max="2" width="1.8515625" style="0" customWidth="1"/>
    <col min="3" max="3" width="35.28125" style="0" customWidth="1"/>
    <col min="4" max="4" width="14.8515625" style="0" bestFit="1" customWidth="1"/>
    <col min="5" max="5" width="22.8515625" style="0" customWidth="1"/>
    <col min="6" max="6" width="49.421875" style="0" customWidth="1"/>
    <col min="7" max="7" width="2.00390625" style="0" customWidth="1"/>
    <col min="8" max="8" width="1.421875" style="0" customWidth="1"/>
  </cols>
  <sheetData>
    <row r="1" ht="15.75" thickBot="1"/>
    <row r="2" spans="2:7" ht="15.75" thickBot="1">
      <c r="B2" s="90"/>
      <c r="C2" s="91"/>
      <c r="D2" s="91"/>
      <c r="E2" s="91"/>
      <c r="F2" s="91"/>
      <c r="G2" s="92"/>
    </row>
    <row r="3" spans="2:7" ht="21" thickBot="1">
      <c r="B3" s="93"/>
      <c r="C3" s="428" t="s">
        <v>527</v>
      </c>
      <c r="D3" s="429"/>
      <c r="E3" s="429"/>
      <c r="F3" s="430"/>
      <c r="G3" s="58"/>
    </row>
    <row r="4" spans="2:7" ht="15">
      <c r="B4" s="457"/>
      <c r="C4" s="458"/>
      <c r="D4" s="458"/>
      <c r="E4" s="458"/>
      <c r="F4" s="458"/>
      <c r="G4" s="58"/>
    </row>
    <row r="5" spans="2:7" ht="15">
      <c r="B5" s="59"/>
      <c r="C5" s="468"/>
      <c r="D5" s="468"/>
      <c r="E5" s="468"/>
      <c r="F5" s="468"/>
      <c r="G5" s="58"/>
    </row>
    <row r="6" spans="2:7" ht="15">
      <c r="B6" s="59"/>
      <c r="C6" s="60"/>
      <c r="D6" s="61"/>
      <c r="E6" s="60"/>
      <c r="F6" s="61"/>
      <c r="G6" s="58"/>
    </row>
    <row r="7" spans="2:7" ht="15">
      <c r="B7" s="59"/>
      <c r="C7" s="456" t="s">
        <v>229</v>
      </c>
      <c r="D7" s="456"/>
      <c r="E7" s="62"/>
      <c r="F7" s="61"/>
      <c r="G7" s="58"/>
    </row>
    <row r="8" spans="2:7" ht="15.75" customHeight="1" thickBot="1">
      <c r="B8" s="59"/>
      <c r="C8" s="469" t="s">
        <v>291</v>
      </c>
      <c r="D8" s="469"/>
      <c r="E8" s="469"/>
      <c r="F8" s="469"/>
      <c r="G8" s="58"/>
    </row>
    <row r="9" spans="2:7" ht="29.25" customHeight="1" thickBot="1">
      <c r="B9" s="59"/>
      <c r="C9" s="36" t="s">
        <v>231</v>
      </c>
      <c r="D9" s="37" t="s">
        <v>230</v>
      </c>
      <c r="E9" s="470" t="s">
        <v>270</v>
      </c>
      <c r="F9" s="471"/>
      <c r="G9" s="58"/>
    </row>
    <row r="10" spans="2:7" ht="174" customHeight="1">
      <c r="B10" s="59"/>
      <c r="C10" s="196" t="s">
        <v>654</v>
      </c>
      <c r="D10" s="284" t="s">
        <v>308</v>
      </c>
      <c r="E10" s="477" t="s">
        <v>655</v>
      </c>
      <c r="F10" s="478"/>
      <c r="G10" s="58"/>
    </row>
    <row r="11" spans="2:7" ht="111.75" customHeight="1">
      <c r="B11" s="59"/>
      <c r="C11" s="197" t="s">
        <v>388</v>
      </c>
      <c r="D11" s="198" t="s">
        <v>357</v>
      </c>
      <c r="E11" s="472" t="s">
        <v>506</v>
      </c>
      <c r="F11" s="473"/>
      <c r="G11" s="58"/>
    </row>
    <row r="12" spans="2:7" ht="154.5" customHeight="1">
      <c r="B12" s="59"/>
      <c r="C12" s="197" t="s">
        <v>389</v>
      </c>
      <c r="D12" s="198" t="s">
        <v>357</v>
      </c>
      <c r="E12" s="472" t="s">
        <v>462</v>
      </c>
      <c r="F12" s="473"/>
      <c r="G12" s="58"/>
    </row>
    <row r="13" spans="2:7" ht="53.25" customHeight="1">
      <c r="B13" s="59"/>
      <c r="C13" s="197" t="s">
        <v>358</v>
      </c>
      <c r="D13" s="197" t="s">
        <v>359</v>
      </c>
      <c r="E13" s="472" t="s">
        <v>442</v>
      </c>
      <c r="F13" s="473"/>
      <c r="G13" s="58"/>
    </row>
    <row r="14" spans="2:7" ht="51.75" customHeight="1">
      <c r="B14" s="59"/>
      <c r="C14" s="197" t="s">
        <v>360</v>
      </c>
      <c r="D14" s="197" t="s">
        <v>357</v>
      </c>
      <c r="E14" s="472" t="s">
        <v>390</v>
      </c>
      <c r="F14" s="473"/>
      <c r="G14" s="58"/>
    </row>
    <row r="15" spans="2:7" ht="63.75" customHeight="1">
      <c r="B15" s="59"/>
      <c r="C15" s="198" t="s">
        <v>361</v>
      </c>
      <c r="D15" s="198" t="s">
        <v>357</v>
      </c>
      <c r="E15" s="479" t="s">
        <v>443</v>
      </c>
      <c r="F15" s="480"/>
      <c r="G15" s="58"/>
    </row>
    <row r="16" spans="2:7" ht="75">
      <c r="B16" s="59"/>
      <c r="C16" s="197" t="s">
        <v>362</v>
      </c>
      <c r="D16" s="197" t="s">
        <v>359</v>
      </c>
      <c r="E16" s="472" t="s">
        <v>444</v>
      </c>
      <c r="F16" s="473"/>
      <c r="G16" s="58"/>
    </row>
    <row r="17" spans="2:7" ht="90">
      <c r="B17" s="59"/>
      <c r="C17" s="197" t="s">
        <v>363</v>
      </c>
      <c r="D17" s="197" t="s">
        <v>359</v>
      </c>
      <c r="E17" s="479" t="s">
        <v>502</v>
      </c>
      <c r="F17" s="480"/>
      <c r="G17" s="58"/>
    </row>
    <row r="18" spans="2:7" ht="60">
      <c r="B18" s="59"/>
      <c r="C18" s="197" t="s">
        <v>364</v>
      </c>
      <c r="D18" s="197" t="s">
        <v>359</v>
      </c>
      <c r="E18" s="472" t="s">
        <v>365</v>
      </c>
      <c r="F18" s="473"/>
      <c r="G18" s="58"/>
    </row>
    <row r="19" spans="2:7" ht="69" customHeight="1" thickBot="1">
      <c r="B19" s="59"/>
      <c r="C19" s="199" t="s">
        <v>391</v>
      </c>
      <c r="D19" s="199" t="s">
        <v>359</v>
      </c>
      <c r="E19" s="475" t="s">
        <v>365</v>
      </c>
      <c r="F19" s="476"/>
      <c r="G19" s="58"/>
    </row>
    <row r="20" spans="2:7" ht="60.75" customHeight="1">
      <c r="B20" s="59"/>
      <c r="C20" s="61"/>
      <c r="D20" s="61"/>
      <c r="E20" s="61"/>
      <c r="F20" s="61"/>
      <c r="G20" s="58"/>
    </row>
    <row r="21" spans="2:7" ht="15">
      <c r="B21" s="59"/>
      <c r="C21" s="482" t="s">
        <v>253</v>
      </c>
      <c r="D21" s="482"/>
      <c r="E21" s="482"/>
      <c r="F21" s="482"/>
      <c r="G21" s="58"/>
    </row>
    <row r="22" spans="2:7" ht="15.75" thickBot="1">
      <c r="B22" s="59"/>
      <c r="C22" s="483" t="s">
        <v>268</v>
      </c>
      <c r="D22" s="483"/>
      <c r="E22" s="483"/>
      <c r="F22" s="483"/>
      <c r="G22" s="58"/>
    </row>
    <row r="23" spans="2:7" ht="15.75" customHeight="1" thickBot="1">
      <c r="B23" s="59"/>
      <c r="C23" s="36" t="s">
        <v>231</v>
      </c>
      <c r="D23" s="37" t="s">
        <v>230</v>
      </c>
      <c r="E23" s="470" t="s">
        <v>270</v>
      </c>
      <c r="F23" s="471"/>
      <c r="G23" s="58"/>
    </row>
    <row r="24" spans="2:7" ht="98.25" customHeight="1" thickBot="1">
      <c r="B24" s="59"/>
      <c r="C24" s="285" t="s">
        <v>500</v>
      </c>
      <c r="D24" s="285" t="s">
        <v>308</v>
      </c>
      <c r="E24" s="475" t="s">
        <v>656</v>
      </c>
      <c r="F24" s="476"/>
      <c r="G24" s="58"/>
    </row>
    <row r="25" spans="2:7" ht="39.75" customHeight="1">
      <c r="B25" s="59"/>
      <c r="C25" s="61"/>
      <c r="D25" s="61"/>
      <c r="E25" s="61"/>
      <c r="F25" s="61"/>
      <c r="G25" s="58"/>
    </row>
    <row r="26" spans="2:7" ht="39.75" customHeight="1">
      <c r="B26" s="59"/>
      <c r="C26" s="61"/>
      <c r="D26" s="61"/>
      <c r="E26" s="61"/>
      <c r="F26" s="61"/>
      <c r="G26" s="58"/>
    </row>
    <row r="27" spans="2:7" ht="38.25" customHeight="1">
      <c r="B27" s="59"/>
      <c r="C27" s="481" t="s">
        <v>252</v>
      </c>
      <c r="D27" s="481"/>
      <c r="E27" s="481"/>
      <c r="F27" s="481"/>
      <c r="G27" s="58"/>
    </row>
    <row r="28" spans="2:7" ht="15.75" thickBot="1">
      <c r="B28" s="59"/>
      <c r="C28" s="469" t="s">
        <v>271</v>
      </c>
      <c r="D28" s="469"/>
      <c r="E28" s="474"/>
      <c r="F28" s="474"/>
      <c r="G28" s="58"/>
    </row>
    <row r="29" spans="2:7" ht="187.5" customHeight="1" thickBot="1">
      <c r="B29" s="59"/>
      <c r="C29" s="464" t="s">
        <v>445</v>
      </c>
      <c r="D29" s="465"/>
      <c r="E29" s="465"/>
      <c r="F29" s="466"/>
      <c r="G29" s="58"/>
    </row>
    <row r="30" spans="2:7" ht="16.5" customHeight="1">
      <c r="B30" s="59"/>
      <c r="C30" s="61"/>
      <c r="D30" s="61"/>
      <c r="E30" s="61"/>
      <c r="F30" s="61"/>
      <c r="G30" s="58"/>
    </row>
    <row r="31" spans="2:7" ht="99.75" customHeight="1">
      <c r="B31" s="59"/>
      <c r="C31" s="61"/>
      <c r="D31" s="61"/>
      <c r="E31" s="61"/>
      <c r="F31" s="61"/>
      <c r="G31" s="58"/>
    </row>
    <row r="32" spans="2:7" ht="15">
      <c r="B32" s="59"/>
      <c r="C32" s="61"/>
      <c r="D32" s="61"/>
      <c r="E32" s="61"/>
      <c r="F32" s="61"/>
      <c r="G32" s="58"/>
    </row>
    <row r="33" spans="2:7" ht="15.75" thickBot="1">
      <c r="B33" s="63"/>
      <c r="C33" s="64"/>
      <c r="D33" s="64"/>
      <c r="E33" s="64"/>
      <c r="F33" s="64"/>
      <c r="G33" s="58"/>
    </row>
    <row r="34" spans="2:7" ht="15">
      <c r="B34" s="59"/>
      <c r="C34" s="61"/>
      <c r="D34" s="61"/>
      <c r="E34" s="61"/>
      <c r="F34" s="61"/>
      <c r="G34" s="58"/>
    </row>
    <row r="35" spans="2:7" ht="15.75" thickBot="1">
      <c r="B35" s="63"/>
      <c r="C35" s="64"/>
      <c r="D35" s="64"/>
      <c r="E35" s="64"/>
      <c r="F35" s="64"/>
      <c r="G35" s="65"/>
    </row>
    <row r="36" spans="2:7" ht="15">
      <c r="B36" s="8"/>
      <c r="C36" s="8"/>
      <c r="D36" s="8"/>
      <c r="E36" s="8"/>
      <c r="F36" s="8"/>
      <c r="G36" s="8"/>
    </row>
    <row r="37" spans="2:7" ht="15">
      <c r="B37" s="8"/>
      <c r="C37" s="8"/>
      <c r="D37" s="8"/>
      <c r="E37" s="8"/>
      <c r="F37" s="8"/>
      <c r="G37" s="8"/>
    </row>
    <row r="38" spans="2:7" ht="15">
      <c r="B38" s="8"/>
      <c r="C38" s="8"/>
      <c r="D38" s="8"/>
      <c r="E38" s="8"/>
      <c r="F38" s="8"/>
      <c r="G38" s="8"/>
    </row>
    <row r="39" spans="2:7" ht="15">
      <c r="B39" s="8"/>
      <c r="C39" s="8"/>
      <c r="D39" s="8"/>
      <c r="E39" s="8"/>
      <c r="F39" s="8"/>
      <c r="G39" s="8"/>
    </row>
    <row r="40" spans="2:7" ht="15">
      <c r="B40" s="8"/>
      <c r="C40" s="8"/>
      <c r="D40" s="8"/>
      <c r="E40" s="8"/>
      <c r="F40" s="8"/>
      <c r="G40" s="8"/>
    </row>
    <row r="41" spans="2:7" ht="15">
      <c r="B41" s="8"/>
      <c r="C41" s="8"/>
      <c r="D41" s="8"/>
      <c r="E41" s="8"/>
      <c r="F41" s="8"/>
      <c r="G41" s="8"/>
    </row>
    <row r="42" spans="2:7" ht="15">
      <c r="B42" s="8"/>
      <c r="C42" s="460"/>
      <c r="D42" s="460"/>
      <c r="E42" s="7"/>
      <c r="F42" s="8"/>
      <c r="G42" s="8"/>
    </row>
    <row r="43" spans="2:7" ht="15">
      <c r="B43" s="8"/>
      <c r="C43" s="460"/>
      <c r="D43" s="460"/>
      <c r="E43" s="7"/>
      <c r="F43" s="8"/>
      <c r="G43" s="8"/>
    </row>
    <row r="44" spans="2:7" ht="15">
      <c r="B44" s="8"/>
      <c r="C44" s="467"/>
      <c r="D44" s="467"/>
      <c r="E44" s="467"/>
      <c r="F44" s="467"/>
      <c r="G44" s="8"/>
    </row>
    <row r="45" spans="2:7" ht="15">
      <c r="B45" s="8"/>
      <c r="C45" s="459"/>
      <c r="D45" s="459"/>
      <c r="E45" s="463"/>
      <c r="F45" s="463"/>
      <c r="G45" s="8"/>
    </row>
    <row r="46" spans="2:7" ht="15">
      <c r="B46" s="8"/>
      <c r="C46" s="459"/>
      <c r="D46" s="459"/>
      <c r="E46" s="461"/>
      <c r="F46" s="461"/>
      <c r="G46" s="8"/>
    </row>
    <row r="47" spans="2:7" ht="15">
      <c r="B47" s="8"/>
      <c r="C47" s="8"/>
      <c r="D47" s="8"/>
      <c r="E47" s="8"/>
      <c r="F47" s="8"/>
      <c r="G47" s="8"/>
    </row>
    <row r="48" spans="2:7" ht="15">
      <c r="B48" s="8"/>
      <c r="C48" s="460"/>
      <c r="D48" s="460"/>
      <c r="E48" s="7"/>
      <c r="F48" s="8"/>
      <c r="G48" s="8"/>
    </row>
    <row r="49" spans="2:7" ht="15">
      <c r="B49" s="8"/>
      <c r="C49" s="460"/>
      <c r="D49" s="460"/>
      <c r="E49" s="462"/>
      <c r="F49" s="462"/>
      <c r="G49" s="8"/>
    </row>
    <row r="50" spans="2:7" ht="15">
      <c r="B50" s="8"/>
      <c r="C50" s="7"/>
      <c r="D50" s="7"/>
      <c r="E50" s="7"/>
      <c r="F50" s="7"/>
      <c r="G50" s="8"/>
    </row>
    <row r="51" spans="2:7" ht="15">
      <c r="B51" s="8"/>
      <c r="C51" s="459"/>
      <c r="D51" s="459"/>
      <c r="E51" s="463"/>
      <c r="F51" s="463"/>
      <c r="G51" s="8"/>
    </row>
    <row r="52" spans="2:7" ht="15">
      <c r="B52" s="8"/>
      <c r="C52" s="459"/>
      <c r="D52" s="459"/>
      <c r="E52" s="461"/>
      <c r="F52" s="461"/>
      <c r="G52" s="8"/>
    </row>
    <row r="53" spans="2:7" ht="15">
      <c r="B53" s="8"/>
      <c r="C53" s="8"/>
      <c r="D53" s="8"/>
      <c r="E53" s="8"/>
      <c r="F53" s="8"/>
      <c r="G53" s="8"/>
    </row>
    <row r="54" spans="2:7" ht="15">
      <c r="B54" s="8"/>
      <c r="C54" s="460"/>
      <c r="D54" s="460"/>
      <c r="E54" s="8"/>
      <c r="F54" s="8"/>
      <c r="G54" s="8"/>
    </row>
    <row r="55" spans="2:7" ht="15">
      <c r="B55" s="8"/>
      <c r="C55" s="460"/>
      <c r="D55" s="460"/>
      <c r="E55" s="461"/>
      <c r="F55" s="461"/>
      <c r="G55" s="8"/>
    </row>
    <row r="56" spans="2:7" ht="15">
      <c r="B56" s="8"/>
      <c r="C56" s="459"/>
      <c r="D56" s="459"/>
      <c r="E56" s="461"/>
      <c r="F56" s="461"/>
      <c r="G56" s="8"/>
    </row>
    <row r="57" spans="2:7" ht="15">
      <c r="B57" s="8"/>
      <c r="C57" s="9"/>
      <c r="D57" s="8"/>
      <c r="E57" s="9"/>
      <c r="F57" s="8"/>
      <c r="G57" s="8"/>
    </row>
    <row r="58" spans="2:7" ht="15">
      <c r="B58" s="8"/>
      <c r="C58" s="9"/>
      <c r="D58" s="9"/>
      <c r="E58" s="9"/>
      <c r="F58" s="9"/>
      <c r="G58" s="10"/>
    </row>
  </sheetData>
  <sheetProtection/>
  <mergeCells count="43">
    <mergeCell ref="E14:F14"/>
    <mergeCell ref="C27:F27"/>
    <mergeCell ref="C21:F21"/>
    <mergeCell ref="C22:F22"/>
    <mergeCell ref="E15:F15"/>
    <mergeCell ref="E16:F16"/>
    <mergeCell ref="C3:F3"/>
    <mergeCell ref="C54:D54"/>
    <mergeCell ref="E10:F10"/>
    <mergeCell ref="E11:F11"/>
    <mergeCell ref="E45:F45"/>
    <mergeCell ref="C46:D46"/>
    <mergeCell ref="E17:F17"/>
    <mergeCell ref="B4:F4"/>
    <mergeCell ref="C28:D28"/>
    <mergeCell ref="E23:F23"/>
    <mergeCell ref="C5:F5"/>
    <mergeCell ref="C7:D7"/>
    <mergeCell ref="C8:F8"/>
    <mergeCell ref="E9:F9"/>
    <mergeCell ref="E12:F12"/>
    <mergeCell ref="E28:F28"/>
    <mergeCell ref="E13:F13"/>
    <mergeCell ref="E18:F18"/>
    <mergeCell ref="E19:F19"/>
    <mergeCell ref="E24:F24"/>
    <mergeCell ref="C29:F29"/>
    <mergeCell ref="C56:D56"/>
    <mergeCell ref="E56:F56"/>
    <mergeCell ref="C52:D52"/>
    <mergeCell ref="E52:F52"/>
    <mergeCell ref="C42:D42"/>
    <mergeCell ref="C43:D43"/>
    <mergeCell ref="E46:F46"/>
    <mergeCell ref="C48:D48"/>
    <mergeCell ref="C44:F44"/>
    <mergeCell ref="C45:D45"/>
    <mergeCell ref="C55:D55"/>
    <mergeCell ref="E55:F55"/>
    <mergeCell ref="C49:D49"/>
    <mergeCell ref="E49:F49"/>
    <mergeCell ref="C51:D51"/>
    <mergeCell ref="E51:F51"/>
  </mergeCells>
  <dataValidations count="2">
    <dataValidation type="whole" allowBlank="1" showInputMessage="1" showErrorMessage="1" sqref="E51 E45">
      <formula1>-999999999</formula1>
      <formula2>999999999</formula2>
    </dataValidation>
    <dataValidation type="list" allowBlank="1" showInputMessage="1" showErrorMessage="1" sqref="E55">
      <formula1>#REF!</formula1>
    </dataValidation>
  </dataValidations>
  <printOptions/>
  <pageMargins left="0.25" right="0.25" top="0.17" bottom="0.17" header="0.17" footer="0.17"/>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AZ108"/>
  <sheetViews>
    <sheetView zoomScale="80" zoomScaleNormal="80" zoomScalePageLayoutView="0" workbookViewId="0" topLeftCell="A1">
      <selection activeCell="L38" sqref="L38"/>
    </sheetView>
  </sheetViews>
  <sheetFormatPr defaultColWidth="9.140625" defaultRowHeight="15"/>
  <cols>
    <col min="1" max="1" width="12.8515625" style="0" customWidth="1"/>
    <col min="2" max="2" width="27.421875" style="0" customWidth="1"/>
    <col min="3" max="3" width="22.421875" style="11" customWidth="1"/>
    <col min="4" max="4" width="23.421875" style="0" customWidth="1"/>
    <col min="5" max="5" width="26.28125" style="0" customWidth="1"/>
    <col min="6" max="6" width="37.421875" style="0" customWidth="1"/>
    <col min="7" max="7" width="52.7109375" style="0" customWidth="1"/>
    <col min="8" max="8" width="44.421875" style="0" customWidth="1"/>
    <col min="9" max="9" width="6.421875" style="0" customWidth="1"/>
    <col min="10" max="10" width="2.7109375" style="0" customWidth="1"/>
    <col min="11" max="11" width="2.00390625" style="0" customWidth="1"/>
    <col min="12" max="12" width="40.7109375" style="0" customWidth="1"/>
  </cols>
  <sheetData>
    <row r="1" spans="1:52" ht="15.75" thickBot="1">
      <c r="A1" s="23"/>
      <c r="B1" s="23"/>
      <c r="C1" s="22"/>
      <c r="D1" s="23"/>
      <c r="E1" s="23"/>
      <c r="F1" s="23"/>
      <c r="G1" s="23"/>
      <c r="H1" s="100"/>
      <c r="I1" s="100"/>
      <c r="J1" s="23"/>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row>
    <row r="2" spans="1:52" ht="15.75" thickBot="1">
      <c r="A2" s="23"/>
      <c r="B2" s="42"/>
      <c r="C2" s="43"/>
      <c r="D2" s="43"/>
      <c r="E2" s="43"/>
      <c r="F2" s="43"/>
      <c r="G2" s="234"/>
      <c r="H2" s="103"/>
      <c r="I2" s="44"/>
      <c r="J2" s="44"/>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row>
    <row r="3" spans="1:52" ht="21" thickBot="1">
      <c r="A3" s="23"/>
      <c r="B3" s="428" t="s">
        <v>249</v>
      </c>
      <c r="C3" s="429"/>
      <c r="D3" s="429"/>
      <c r="E3" s="429"/>
      <c r="F3" s="429"/>
      <c r="G3" s="429"/>
      <c r="H3" s="430"/>
      <c r="I3" s="95"/>
      <c r="J3" s="95"/>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row>
    <row r="4" spans="1:52" ht="15" customHeight="1">
      <c r="A4" s="23"/>
      <c r="B4" s="532" t="s">
        <v>219</v>
      </c>
      <c r="C4" s="532"/>
      <c r="D4" s="532"/>
      <c r="E4" s="532"/>
      <c r="F4" s="532"/>
      <c r="G4" s="532"/>
      <c r="H4" s="532"/>
      <c r="I4" s="46"/>
      <c r="J4" s="46"/>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row>
    <row r="5" spans="1:52" ht="15" customHeight="1">
      <c r="A5" s="23"/>
      <c r="B5" s="233"/>
      <c r="C5" s="233"/>
      <c r="D5" s="233"/>
      <c r="E5" s="233"/>
      <c r="F5" s="233"/>
      <c r="G5" s="230"/>
      <c r="H5" s="233"/>
      <c r="I5" s="46"/>
      <c r="J5" s="46"/>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row>
    <row r="6" spans="1:52" ht="15">
      <c r="A6" s="23"/>
      <c r="B6" s="47"/>
      <c r="C6" s="48"/>
      <c r="D6" s="48"/>
      <c r="E6" s="48"/>
      <c r="F6" s="48"/>
      <c r="G6" s="235"/>
      <c r="H6" s="104"/>
      <c r="I6" s="46"/>
      <c r="J6" s="46"/>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row>
    <row r="7" spans="1:52" ht="15.75" customHeight="1" thickBot="1">
      <c r="A7" s="23"/>
      <c r="B7" s="47"/>
      <c r="C7" s="511" t="s">
        <v>250</v>
      </c>
      <c r="D7" s="511"/>
      <c r="E7" s="511" t="s">
        <v>254</v>
      </c>
      <c r="F7" s="511"/>
      <c r="G7" s="236" t="s">
        <v>255</v>
      </c>
      <c r="H7" s="102" t="s">
        <v>228</v>
      </c>
      <c r="I7" s="46"/>
      <c r="J7" s="46"/>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row>
    <row r="8" spans="1:52" s="11" customFormat="1" ht="32.25" customHeight="1" thickBot="1">
      <c r="A8" s="22"/>
      <c r="B8" s="229" t="s">
        <v>247</v>
      </c>
      <c r="C8" s="315" t="s">
        <v>402</v>
      </c>
      <c r="D8" s="306"/>
      <c r="E8" s="307"/>
      <c r="F8" s="308"/>
      <c r="G8" s="237"/>
      <c r="H8" s="238"/>
      <c r="I8" s="51"/>
      <c r="J8" s="51"/>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row>
    <row r="9" spans="1:52" s="11" customFormat="1" ht="320.25" customHeight="1" thickBot="1">
      <c r="A9" s="22"/>
      <c r="B9" s="229"/>
      <c r="C9" s="512" t="s">
        <v>403</v>
      </c>
      <c r="D9" s="513"/>
      <c r="E9" s="464" t="s">
        <v>522</v>
      </c>
      <c r="F9" s="466"/>
      <c r="G9" s="239" t="s">
        <v>657</v>
      </c>
      <c r="H9" s="240" t="s">
        <v>404</v>
      </c>
      <c r="I9" s="51"/>
      <c r="J9" s="51"/>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row>
    <row r="10" spans="1:52" s="11" customFormat="1" ht="95.25" customHeight="1" thickBot="1">
      <c r="A10" s="22"/>
      <c r="B10" s="229"/>
      <c r="C10" s="512" t="s">
        <v>405</v>
      </c>
      <c r="D10" s="513"/>
      <c r="E10" s="512" t="s">
        <v>406</v>
      </c>
      <c r="F10" s="517"/>
      <c r="G10" s="241" t="s">
        <v>435</v>
      </c>
      <c r="H10" s="240" t="s">
        <v>404</v>
      </c>
      <c r="I10" s="51"/>
      <c r="J10" s="51"/>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row>
    <row r="11" spans="1:52" s="11" customFormat="1" ht="135" customHeight="1" thickBot="1">
      <c r="A11" s="22"/>
      <c r="B11" s="229"/>
      <c r="C11" s="512" t="s">
        <v>407</v>
      </c>
      <c r="D11" s="513"/>
      <c r="E11" s="512" t="s">
        <v>408</v>
      </c>
      <c r="F11" s="513"/>
      <c r="G11" s="241" t="s">
        <v>523</v>
      </c>
      <c r="H11" s="240" t="s">
        <v>404</v>
      </c>
      <c r="I11" s="51"/>
      <c r="J11" s="51"/>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row>
    <row r="12" spans="1:52" s="11" customFormat="1" ht="18.75" customHeight="1" thickBot="1">
      <c r="A12" s="22"/>
      <c r="B12" s="229"/>
      <c r="C12" s="316" t="s">
        <v>409</v>
      </c>
      <c r="D12" s="309"/>
      <c r="E12" s="310"/>
      <c r="F12" s="311"/>
      <c r="G12" s="237"/>
      <c r="H12" s="312"/>
      <c r="I12" s="51"/>
      <c r="J12" s="51"/>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row>
    <row r="13" spans="1:52" s="11" customFormat="1" ht="195.75" thickBot="1">
      <c r="A13" s="22"/>
      <c r="B13" s="229"/>
      <c r="C13" s="512" t="s">
        <v>410</v>
      </c>
      <c r="D13" s="513"/>
      <c r="E13" s="512" t="s">
        <v>411</v>
      </c>
      <c r="F13" s="513"/>
      <c r="G13" s="239" t="s">
        <v>463</v>
      </c>
      <c r="H13" s="240" t="s">
        <v>457</v>
      </c>
      <c r="I13" s="51"/>
      <c r="J13" s="51"/>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row>
    <row r="14" spans="1:52" s="11" customFormat="1" ht="195.75" thickBot="1">
      <c r="A14" s="22"/>
      <c r="B14" s="229"/>
      <c r="C14" s="512" t="s">
        <v>413</v>
      </c>
      <c r="D14" s="513"/>
      <c r="E14" s="512" t="s">
        <v>414</v>
      </c>
      <c r="F14" s="513"/>
      <c r="G14" s="242" t="s">
        <v>499</v>
      </c>
      <c r="H14" s="240" t="s">
        <v>457</v>
      </c>
      <c r="I14" s="51"/>
      <c r="J14" s="51"/>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row>
    <row r="15" spans="1:52" s="11" customFormat="1" ht="120.75" thickBot="1">
      <c r="A15" s="22"/>
      <c r="B15" s="229"/>
      <c r="C15" s="512" t="s">
        <v>415</v>
      </c>
      <c r="D15" s="513"/>
      <c r="E15" s="512" t="s">
        <v>416</v>
      </c>
      <c r="F15" s="513"/>
      <c r="G15" s="242" t="s">
        <v>464</v>
      </c>
      <c r="H15" s="240" t="s">
        <v>457</v>
      </c>
      <c r="I15" s="51"/>
      <c r="J15" s="51"/>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row>
    <row r="16" spans="1:52" s="11" customFormat="1" ht="107.25" customHeight="1" thickBot="1">
      <c r="A16" s="22"/>
      <c r="B16" s="229"/>
      <c r="C16" s="512" t="s">
        <v>417</v>
      </c>
      <c r="D16" s="513"/>
      <c r="E16" s="512" t="s">
        <v>418</v>
      </c>
      <c r="F16" s="513"/>
      <c r="G16" s="243" t="s">
        <v>658</v>
      </c>
      <c r="H16" s="240" t="s">
        <v>412</v>
      </c>
      <c r="I16" s="51"/>
      <c r="J16" s="51"/>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row>
    <row r="17" spans="1:52" s="11" customFormat="1" ht="30.75" customHeight="1" thickBot="1">
      <c r="A17" s="22"/>
      <c r="B17" s="229"/>
      <c r="C17" s="317" t="s">
        <v>419</v>
      </c>
      <c r="D17" s="313"/>
      <c r="E17" s="307"/>
      <c r="F17" s="308"/>
      <c r="G17" s="244"/>
      <c r="H17" s="314"/>
      <c r="I17" s="51"/>
      <c r="J17" s="51"/>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row>
    <row r="18" spans="1:52" s="11" customFormat="1" ht="115.5" customHeight="1" thickBot="1">
      <c r="A18" s="22"/>
      <c r="B18" s="229"/>
      <c r="C18" s="512" t="s">
        <v>420</v>
      </c>
      <c r="D18" s="513"/>
      <c r="E18" s="512" t="s">
        <v>421</v>
      </c>
      <c r="F18" s="513"/>
      <c r="G18" s="302" t="s">
        <v>501</v>
      </c>
      <c r="H18" s="240" t="s">
        <v>431</v>
      </c>
      <c r="I18" s="51"/>
      <c r="J18" s="51"/>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row>
    <row r="19" spans="1:52" s="11" customFormat="1" ht="30.75" thickBot="1">
      <c r="A19" s="22"/>
      <c r="B19" s="229"/>
      <c r="C19" s="512" t="s">
        <v>423</v>
      </c>
      <c r="D19" s="513"/>
      <c r="E19" s="512" t="s">
        <v>424</v>
      </c>
      <c r="F19" s="513"/>
      <c r="G19" s="241" t="s">
        <v>465</v>
      </c>
      <c r="H19" s="240" t="s">
        <v>412</v>
      </c>
      <c r="I19" s="51"/>
      <c r="J19" s="51"/>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row>
    <row r="20" spans="1:52" s="11" customFormat="1" ht="81" customHeight="1" thickBot="1">
      <c r="A20" s="22"/>
      <c r="B20" s="229"/>
      <c r="C20" s="512" t="s">
        <v>425</v>
      </c>
      <c r="D20" s="513"/>
      <c r="E20" s="512" t="s">
        <v>426</v>
      </c>
      <c r="F20" s="513"/>
      <c r="G20" s="245" t="s">
        <v>436</v>
      </c>
      <c r="H20" s="240" t="s">
        <v>431</v>
      </c>
      <c r="I20" s="51"/>
      <c r="J20" s="51"/>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row>
    <row r="21" spans="1:52" s="11" customFormat="1" ht="87.75" customHeight="1" thickBot="1">
      <c r="A21" s="22"/>
      <c r="B21" s="229"/>
      <c r="C21" s="512" t="s">
        <v>427</v>
      </c>
      <c r="D21" s="513"/>
      <c r="E21" s="512" t="s">
        <v>428</v>
      </c>
      <c r="F21" s="513"/>
      <c r="G21" s="241" t="s">
        <v>437</v>
      </c>
      <c r="H21" s="240" t="s">
        <v>431</v>
      </c>
      <c r="I21" s="51"/>
      <c r="J21" s="51"/>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row>
    <row r="22" spans="1:52" s="11" customFormat="1" ht="90.75" thickBot="1">
      <c r="A22" s="22"/>
      <c r="B22" s="229"/>
      <c r="C22" s="503" t="s">
        <v>429</v>
      </c>
      <c r="D22" s="504"/>
      <c r="E22" s="505" t="s">
        <v>430</v>
      </c>
      <c r="F22" s="506"/>
      <c r="G22" s="246" t="s">
        <v>524</v>
      </c>
      <c r="H22" s="304" t="s">
        <v>404</v>
      </c>
      <c r="I22" s="51"/>
      <c r="J22" s="51"/>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row>
    <row r="23" spans="1:52" ht="15.75" customHeight="1" thickBot="1">
      <c r="A23" s="23"/>
      <c r="B23" s="228"/>
      <c r="C23" s="52"/>
      <c r="D23" s="52"/>
      <c r="E23" s="52"/>
      <c r="F23" s="52"/>
      <c r="G23" s="247" t="s">
        <v>251</v>
      </c>
      <c r="H23" s="249" t="s">
        <v>431</v>
      </c>
      <c r="I23" s="51"/>
      <c r="J23" s="51"/>
      <c r="K23" s="6"/>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row>
    <row r="24" spans="1:52" ht="39.75" customHeight="1">
      <c r="A24" s="23"/>
      <c r="B24" s="228"/>
      <c r="C24" s="52"/>
      <c r="D24" s="52"/>
      <c r="E24" s="52"/>
      <c r="F24" s="52"/>
      <c r="G24" s="248"/>
      <c r="H24" s="47"/>
      <c r="I24" s="51"/>
      <c r="J24" s="51"/>
      <c r="K24" s="6"/>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row>
    <row r="25" spans="1:52" ht="39.75" customHeight="1" thickBot="1">
      <c r="A25" s="23"/>
      <c r="B25" s="228"/>
      <c r="C25" s="531" t="s">
        <v>432</v>
      </c>
      <c r="D25" s="531"/>
      <c r="E25" s="531"/>
      <c r="F25" s="531"/>
      <c r="G25" s="531"/>
      <c r="H25" s="531"/>
      <c r="I25" s="51"/>
      <c r="J25" s="51"/>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row>
    <row r="26" spans="1:52" ht="26.25" customHeight="1" thickBot="1">
      <c r="A26" s="23"/>
      <c r="B26" s="228"/>
      <c r="C26" s="87" t="s">
        <v>60</v>
      </c>
      <c r="D26" s="484" t="s">
        <v>438</v>
      </c>
      <c r="E26" s="485"/>
      <c r="F26" s="485"/>
      <c r="G26" s="486"/>
      <c r="H26" s="52"/>
      <c r="I26" s="51"/>
      <c r="J26" s="51"/>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row>
    <row r="27" spans="1:52" ht="18.75" customHeight="1" thickBot="1">
      <c r="A27" s="23"/>
      <c r="B27" s="228"/>
      <c r="C27" s="87" t="s">
        <v>62</v>
      </c>
      <c r="D27" s="493" t="s">
        <v>316</v>
      </c>
      <c r="E27" s="485"/>
      <c r="F27" s="485"/>
      <c r="G27" s="486"/>
      <c r="H27" s="52"/>
      <c r="I27" s="51"/>
      <c r="J27" s="51"/>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row>
    <row r="28" spans="1:52" ht="15">
      <c r="A28" s="23"/>
      <c r="B28" s="228"/>
      <c r="C28" s="52"/>
      <c r="D28" s="52"/>
      <c r="E28" s="52"/>
      <c r="F28" s="52"/>
      <c r="G28" s="231"/>
      <c r="H28" s="52"/>
      <c r="I28" s="51"/>
      <c r="J28" s="51"/>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row>
    <row r="29" spans="1:52" ht="15.75" thickBot="1">
      <c r="A29" s="23"/>
      <c r="B29" s="518" t="s">
        <v>220</v>
      </c>
      <c r="C29" s="518"/>
      <c r="D29" s="518"/>
      <c r="E29" s="518"/>
      <c r="F29" s="518"/>
      <c r="G29" s="518"/>
      <c r="H29" s="104"/>
      <c r="I29" s="51"/>
      <c r="J29" s="51"/>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row>
    <row r="30" spans="1:52" ht="15">
      <c r="A30" s="23"/>
      <c r="B30" s="232"/>
      <c r="C30" s="519" t="s">
        <v>660</v>
      </c>
      <c r="D30" s="520"/>
      <c r="E30" s="520"/>
      <c r="F30" s="520"/>
      <c r="G30" s="520"/>
      <c r="H30" s="521"/>
      <c r="I30" s="51"/>
      <c r="J30" s="51"/>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row>
    <row r="31" spans="1:52" ht="15">
      <c r="A31" s="23"/>
      <c r="B31" s="232"/>
      <c r="C31" s="522"/>
      <c r="D31" s="523"/>
      <c r="E31" s="523"/>
      <c r="F31" s="523"/>
      <c r="G31" s="523"/>
      <c r="H31" s="524"/>
      <c r="I31" s="51"/>
      <c r="J31" s="51"/>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row>
    <row r="32" spans="1:52" ht="15.75" customHeight="1">
      <c r="A32" s="23"/>
      <c r="B32" s="232"/>
      <c r="C32" s="522"/>
      <c r="D32" s="523"/>
      <c r="E32" s="523"/>
      <c r="F32" s="523"/>
      <c r="G32" s="523"/>
      <c r="H32" s="524"/>
      <c r="I32" s="51"/>
      <c r="J32" s="51"/>
      <c r="K32" s="6"/>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row>
    <row r="33" spans="1:52" ht="25.5" customHeight="1" thickBot="1">
      <c r="A33" s="23"/>
      <c r="B33" s="232"/>
      <c r="C33" s="525"/>
      <c r="D33" s="526"/>
      <c r="E33" s="526"/>
      <c r="F33" s="526"/>
      <c r="G33" s="526"/>
      <c r="H33" s="527"/>
      <c r="I33" s="51"/>
      <c r="J33" s="51"/>
      <c r="K33" s="6"/>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row>
    <row r="34" spans="1:52" ht="39.75" customHeight="1">
      <c r="A34" s="23"/>
      <c r="B34" s="232"/>
      <c r="C34" s="232"/>
      <c r="D34" s="232"/>
      <c r="E34" s="232"/>
      <c r="F34" s="232"/>
      <c r="G34" s="235"/>
      <c r="H34" s="104"/>
      <c r="I34" s="51"/>
      <c r="J34" s="51"/>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row>
    <row r="35" spans="1:52" ht="48" customHeight="1" thickBot="1">
      <c r="A35" s="23"/>
      <c r="B35" s="53"/>
      <c r="C35" s="511" t="s">
        <v>250</v>
      </c>
      <c r="D35" s="511"/>
      <c r="E35" s="511" t="s">
        <v>254</v>
      </c>
      <c r="F35" s="511"/>
      <c r="G35" s="301" t="s">
        <v>255</v>
      </c>
      <c r="H35" s="102" t="s">
        <v>228</v>
      </c>
      <c r="I35" s="51"/>
      <c r="J35" s="51"/>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row>
    <row r="36" spans="1:52" ht="25.5" customHeight="1" thickBot="1">
      <c r="A36" s="23"/>
      <c r="B36" s="229" t="s">
        <v>248</v>
      </c>
      <c r="C36" s="528" t="s">
        <v>518</v>
      </c>
      <c r="D36" s="529"/>
      <c r="E36" s="529"/>
      <c r="F36" s="529"/>
      <c r="G36" s="529"/>
      <c r="H36" s="530"/>
      <c r="I36" s="51"/>
      <c r="J36" s="51"/>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row>
    <row r="37" spans="1:52" ht="142.5" customHeight="1" thickBot="1">
      <c r="A37" s="23"/>
      <c r="B37" s="229"/>
      <c r="C37" s="512" t="s">
        <v>403</v>
      </c>
      <c r="D37" s="513"/>
      <c r="E37" s="512" t="s">
        <v>517</v>
      </c>
      <c r="F37" s="513"/>
      <c r="G37" s="419" t="s">
        <v>670</v>
      </c>
      <c r="H37" s="417" t="s">
        <v>431</v>
      </c>
      <c r="I37" s="51"/>
      <c r="J37" s="51"/>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row>
    <row r="38" spans="1:52" ht="100.5" customHeight="1" thickBot="1">
      <c r="A38" s="23"/>
      <c r="B38" s="229"/>
      <c r="C38" s="512" t="s">
        <v>405</v>
      </c>
      <c r="D38" s="513"/>
      <c r="E38" s="512" t="s">
        <v>520</v>
      </c>
      <c r="F38" s="517"/>
      <c r="G38" s="302" t="s">
        <v>664</v>
      </c>
      <c r="H38" s="302" t="s">
        <v>431</v>
      </c>
      <c r="I38" s="51"/>
      <c r="J38" s="51"/>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row>
    <row r="39" spans="1:52" ht="49.5" customHeight="1" thickBot="1">
      <c r="A39" s="23"/>
      <c r="B39" s="229"/>
      <c r="C39" s="512" t="s">
        <v>407</v>
      </c>
      <c r="D39" s="513"/>
      <c r="E39" s="512" t="s">
        <v>481</v>
      </c>
      <c r="F39" s="513"/>
      <c r="G39" s="302" t="s">
        <v>665</v>
      </c>
      <c r="H39" s="417" t="s">
        <v>433</v>
      </c>
      <c r="I39" s="51"/>
      <c r="J39" s="51"/>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row>
    <row r="40" spans="1:52" ht="26.25" customHeight="1" thickBot="1">
      <c r="A40" s="23"/>
      <c r="B40" s="229"/>
      <c r="C40" s="514" t="s">
        <v>519</v>
      </c>
      <c r="D40" s="515"/>
      <c r="E40" s="515"/>
      <c r="F40" s="515"/>
      <c r="G40" s="515"/>
      <c r="H40" s="516"/>
      <c r="I40" s="51"/>
      <c r="J40" s="51"/>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row>
    <row r="41" spans="1:52" ht="171.75" customHeight="1" thickBot="1">
      <c r="A41" s="23"/>
      <c r="B41" s="229"/>
      <c r="C41" s="512" t="s">
        <v>410</v>
      </c>
      <c r="D41" s="513"/>
      <c r="E41" s="512" t="s">
        <v>482</v>
      </c>
      <c r="F41" s="513"/>
      <c r="G41" s="239" t="s">
        <v>488</v>
      </c>
      <c r="H41" s="305" t="s">
        <v>457</v>
      </c>
      <c r="I41" s="51"/>
      <c r="J41" s="51"/>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row>
    <row r="42" spans="1:52" s="11" customFormat="1" ht="124.5" customHeight="1" thickBot="1">
      <c r="A42" s="22"/>
      <c r="B42" s="229"/>
      <c r="C42" s="512" t="s">
        <v>413</v>
      </c>
      <c r="D42" s="513"/>
      <c r="E42" s="512" t="s">
        <v>483</v>
      </c>
      <c r="F42" s="513"/>
      <c r="G42" s="303" t="s">
        <v>661</v>
      </c>
      <c r="H42" s="420" t="s">
        <v>404</v>
      </c>
      <c r="I42" s="51"/>
      <c r="J42" s="51"/>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row>
    <row r="43" spans="1:52" s="11" customFormat="1" ht="102" customHeight="1" thickBot="1">
      <c r="A43" s="22"/>
      <c r="B43" s="229"/>
      <c r="C43" s="512" t="s">
        <v>415</v>
      </c>
      <c r="D43" s="513"/>
      <c r="E43" s="512" t="s">
        <v>484</v>
      </c>
      <c r="F43" s="513"/>
      <c r="G43" s="242" t="s">
        <v>521</v>
      </c>
      <c r="H43" s="305" t="s">
        <v>457</v>
      </c>
      <c r="I43" s="51"/>
      <c r="J43" s="51"/>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row>
    <row r="44" spans="1:52" s="11" customFormat="1" ht="78" customHeight="1" thickBot="1">
      <c r="A44" s="22"/>
      <c r="B44" s="229"/>
      <c r="C44" s="512" t="s">
        <v>417</v>
      </c>
      <c r="D44" s="513"/>
      <c r="E44" s="512" t="s">
        <v>485</v>
      </c>
      <c r="F44" s="513"/>
      <c r="G44" s="302" t="s">
        <v>668</v>
      </c>
      <c r="H44" s="305" t="s">
        <v>433</v>
      </c>
      <c r="I44" s="51"/>
      <c r="J44" s="51"/>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row>
    <row r="45" spans="1:52" s="11" customFormat="1" ht="29.25" customHeight="1" thickBot="1">
      <c r="A45" s="22"/>
      <c r="B45" s="229"/>
      <c r="C45" s="514" t="s">
        <v>419</v>
      </c>
      <c r="D45" s="515"/>
      <c r="E45" s="515"/>
      <c r="F45" s="515"/>
      <c r="G45" s="515"/>
      <c r="H45" s="516"/>
      <c r="I45" s="51"/>
      <c r="J45" s="51"/>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row>
    <row r="46" spans="1:52" s="11" customFormat="1" ht="84.75" customHeight="1" thickBot="1">
      <c r="A46" s="22"/>
      <c r="B46" s="229"/>
      <c r="C46" s="512" t="s">
        <v>420</v>
      </c>
      <c r="D46" s="513"/>
      <c r="E46" s="512" t="s">
        <v>421</v>
      </c>
      <c r="F46" s="513"/>
      <c r="G46" s="417" t="s">
        <v>666</v>
      </c>
      <c r="H46" s="417" t="s">
        <v>431</v>
      </c>
      <c r="I46" s="51"/>
      <c r="J46" s="51"/>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row>
    <row r="47" spans="1:52" ht="75.75" customHeight="1" thickBot="1">
      <c r="A47" s="23"/>
      <c r="B47" s="229"/>
      <c r="C47" s="512" t="s">
        <v>423</v>
      </c>
      <c r="D47" s="513"/>
      <c r="E47" s="512" t="s">
        <v>424</v>
      </c>
      <c r="F47" s="513"/>
      <c r="G47" s="417" t="s">
        <v>662</v>
      </c>
      <c r="H47" s="417" t="s">
        <v>431</v>
      </c>
      <c r="I47" s="51"/>
      <c r="J47" s="51"/>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row>
    <row r="48" spans="1:52" ht="72" customHeight="1" thickBot="1">
      <c r="A48" s="23"/>
      <c r="B48" s="229"/>
      <c r="C48" s="512" t="s">
        <v>425</v>
      </c>
      <c r="D48" s="513"/>
      <c r="E48" s="512" t="s">
        <v>426</v>
      </c>
      <c r="F48" s="513"/>
      <c r="G48" s="302" t="s">
        <v>663</v>
      </c>
      <c r="H48" s="417" t="s">
        <v>422</v>
      </c>
      <c r="I48" s="51"/>
      <c r="J48" s="46"/>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row>
    <row r="49" spans="1:52" ht="195.75" thickBot="1">
      <c r="A49" s="23"/>
      <c r="B49" s="229"/>
      <c r="C49" s="512" t="s">
        <v>427</v>
      </c>
      <c r="D49" s="513"/>
      <c r="E49" s="512" t="s">
        <v>486</v>
      </c>
      <c r="F49" s="513"/>
      <c r="G49" s="417" t="s">
        <v>667</v>
      </c>
      <c r="H49" s="417" t="s">
        <v>431</v>
      </c>
      <c r="I49" s="51"/>
      <c r="J49" s="46"/>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row>
    <row r="50" spans="1:44" ht="135.75" thickBot="1">
      <c r="A50" s="23"/>
      <c r="B50" s="229"/>
      <c r="C50" s="503" t="s">
        <v>429</v>
      </c>
      <c r="D50" s="504"/>
      <c r="E50" s="505" t="s">
        <v>487</v>
      </c>
      <c r="F50" s="506"/>
      <c r="G50" s="419" t="s">
        <v>671</v>
      </c>
      <c r="H50" s="417" t="s">
        <v>431</v>
      </c>
      <c r="I50" s="51"/>
      <c r="J50" s="57"/>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row>
    <row r="51" spans="1:44" ht="18.75" customHeight="1" thickBot="1">
      <c r="A51" s="23"/>
      <c r="B51" s="47"/>
      <c r="C51" s="47"/>
      <c r="D51" s="47"/>
      <c r="E51" s="47"/>
      <c r="F51" s="47"/>
      <c r="G51" s="318" t="s">
        <v>251</v>
      </c>
      <c r="H51" s="418" t="s">
        <v>431</v>
      </c>
      <c r="I51" s="51"/>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row>
    <row r="52" spans="1:44" ht="49.5" customHeight="1" thickBot="1">
      <c r="A52" s="23"/>
      <c r="B52" s="47"/>
      <c r="C52" s="142" t="s">
        <v>432</v>
      </c>
      <c r="D52" s="144"/>
      <c r="E52" s="47"/>
      <c r="F52" s="47"/>
      <c r="G52" s="248"/>
      <c r="H52" s="47"/>
      <c r="I52" s="51"/>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row>
    <row r="53" spans="1:44" ht="27.75" customHeight="1" thickBot="1">
      <c r="A53" s="23"/>
      <c r="B53" s="47"/>
      <c r="C53" s="87" t="s">
        <v>60</v>
      </c>
      <c r="D53" s="507" t="s">
        <v>455</v>
      </c>
      <c r="E53" s="508"/>
      <c r="F53" s="508"/>
      <c r="G53" s="509"/>
      <c r="H53" s="47"/>
      <c r="I53" s="51"/>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row>
    <row r="54" spans="1:44" ht="19.5" customHeight="1" thickBot="1">
      <c r="A54" s="23"/>
      <c r="B54" s="47"/>
      <c r="C54" s="87" t="s">
        <v>62</v>
      </c>
      <c r="D54" s="510" t="s">
        <v>456</v>
      </c>
      <c r="E54" s="485"/>
      <c r="F54" s="485"/>
      <c r="G54" s="486"/>
      <c r="H54" s="47"/>
      <c r="I54" s="51"/>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row>
    <row r="55" spans="1:44" ht="49.5" customHeight="1">
      <c r="A55" s="23"/>
      <c r="B55" s="47"/>
      <c r="C55" s="47"/>
      <c r="D55" s="47"/>
      <c r="E55" s="47"/>
      <c r="F55" s="47"/>
      <c r="G55" s="248"/>
      <c r="H55" s="47"/>
      <c r="I55" s="51"/>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row>
    <row r="56" spans="1:44" ht="49.5" customHeight="1" thickBot="1">
      <c r="A56" s="23"/>
      <c r="B56" s="53"/>
      <c r="C56" s="511" t="s">
        <v>250</v>
      </c>
      <c r="D56" s="511"/>
      <c r="E56" s="511" t="s">
        <v>254</v>
      </c>
      <c r="F56" s="511"/>
      <c r="G56" s="301" t="s">
        <v>255</v>
      </c>
      <c r="H56" s="102" t="s">
        <v>228</v>
      </c>
      <c r="I56" s="51"/>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row>
    <row r="57" spans="1:44" ht="15.75" thickBot="1">
      <c r="A57" s="23"/>
      <c r="B57" s="229" t="s">
        <v>279</v>
      </c>
      <c r="C57" s="501"/>
      <c r="D57" s="502"/>
      <c r="E57" s="501"/>
      <c r="F57" s="502"/>
      <c r="G57" s="250"/>
      <c r="H57" s="106"/>
      <c r="I57" s="51"/>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row>
    <row r="58" spans="1:44" ht="15.75" thickBot="1">
      <c r="A58" s="23"/>
      <c r="B58" s="229"/>
      <c r="C58" s="501"/>
      <c r="D58" s="502"/>
      <c r="E58" s="501"/>
      <c r="F58" s="502"/>
      <c r="G58" s="250"/>
      <c r="H58" s="106"/>
      <c r="I58" s="51"/>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row>
    <row r="59" spans="1:44" ht="15.75" thickBot="1">
      <c r="A59" s="23"/>
      <c r="B59" s="229"/>
      <c r="C59" s="501"/>
      <c r="D59" s="502"/>
      <c r="E59" s="501"/>
      <c r="F59" s="502"/>
      <c r="G59" s="250"/>
      <c r="H59" s="106"/>
      <c r="I59" s="51"/>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row>
    <row r="60" spans="1:52" ht="15.75" thickBot="1">
      <c r="A60" s="100"/>
      <c r="B60" s="47"/>
      <c r="C60" s="47"/>
      <c r="D60" s="47"/>
      <c r="E60" s="47"/>
      <c r="F60" s="47"/>
      <c r="G60" s="247" t="s">
        <v>251</v>
      </c>
      <c r="H60" s="108"/>
      <c r="I60" s="51"/>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row>
    <row r="61" spans="1:52" ht="15.75" thickBot="1">
      <c r="A61" s="100"/>
      <c r="B61" s="47"/>
      <c r="C61" s="142" t="s">
        <v>432</v>
      </c>
      <c r="D61" s="144"/>
      <c r="E61" s="47"/>
      <c r="F61" s="47"/>
      <c r="G61" s="248"/>
      <c r="H61" s="47"/>
      <c r="I61" s="51"/>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row>
    <row r="62" spans="1:52" ht="15.75" thickBot="1">
      <c r="A62" s="100"/>
      <c r="B62" s="47"/>
      <c r="C62" s="87" t="s">
        <v>60</v>
      </c>
      <c r="D62" s="484"/>
      <c r="E62" s="485"/>
      <c r="F62" s="485"/>
      <c r="G62" s="486"/>
      <c r="H62" s="47"/>
      <c r="I62" s="51"/>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row>
    <row r="63" spans="1:52" ht="15.75" thickBot="1">
      <c r="A63" s="100"/>
      <c r="B63" s="47"/>
      <c r="C63" s="87" t="s">
        <v>62</v>
      </c>
      <c r="D63" s="493"/>
      <c r="E63" s="485"/>
      <c r="F63" s="485"/>
      <c r="G63" s="486"/>
      <c r="H63" s="47"/>
      <c r="I63" s="51"/>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row>
    <row r="64" spans="1:11" ht="15.75" thickBot="1">
      <c r="A64" s="100"/>
      <c r="B64" s="47"/>
      <c r="C64" s="87"/>
      <c r="D64" s="47"/>
      <c r="E64" s="47"/>
      <c r="F64" s="47"/>
      <c r="G64" s="248"/>
      <c r="H64" s="47"/>
      <c r="I64" s="51"/>
      <c r="J64" s="100"/>
      <c r="K64" s="100"/>
    </row>
    <row r="65" spans="1:11" ht="152.25" customHeight="1" thickBot="1">
      <c r="A65" s="100"/>
      <c r="B65" s="107"/>
      <c r="C65" s="494" t="s">
        <v>256</v>
      </c>
      <c r="D65" s="494"/>
      <c r="E65" s="495" t="s">
        <v>669</v>
      </c>
      <c r="F65" s="496"/>
      <c r="G65" s="496"/>
      <c r="H65" s="497"/>
      <c r="I65" s="51"/>
      <c r="J65" s="100"/>
      <c r="K65" s="100"/>
    </row>
    <row r="66" spans="1:11" ht="15">
      <c r="A66" s="100"/>
      <c r="B66" s="54"/>
      <c r="C66" s="54"/>
      <c r="D66" s="54"/>
      <c r="E66" s="54"/>
      <c r="F66" s="54"/>
      <c r="G66" s="235"/>
      <c r="H66" s="104"/>
      <c r="I66" s="51"/>
      <c r="J66" s="100"/>
      <c r="K66" s="100"/>
    </row>
    <row r="67" spans="1:11" ht="15.75" thickBot="1">
      <c r="A67" s="100"/>
      <c r="B67" s="47"/>
      <c r="C67" s="48"/>
      <c r="D67" s="48"/>
      <c r="E67" s="48"/>
      <c r="F67" s="86" t="s">
        <v>221</v>
      </c>
      <c r="G67" s="235"/>
      <c r="H67" s="104"/>
      <c r="I67" s="51"/>
      <c r="J67" s="100"/>
      <c r="K67" s="100"/>
    </row>
    <row r="68" spans="1:11" ht="15">
      <c r="A68" s="100"/>
      <c r="B68" s="47"/>
      <c r="C68" s="48"/>
      <c r="D68" s="48"/>
      <c r="E68" s="32" t="s">
        <v>222</v>
      </c>
      <c r="F68" s="498" t="s">
        <v>434</v>
      </c>
      <c r="G68" s="499"/>
      <c r="H68" s="500"/>
      <c r="I68" s="51"/>
      <c r="J68" s="100"/>
      <c r="K68" s="100"/>
    </row>
    <row r="69" spans="1:11" ht="15">
      <c r="A69" s="100"/>
      <c r="B69" s="47"/>
      <c r="C69" s="48"/>
      <c r="D69" s="48"/>
      <c r="E69" s="33" t="s">
        <v>223</v>
      </c>
      <c r="F69" s="487" t="s">
        <v>286</v>
      </c>
      <c r="G69" s="488"/>
      <c r="H69" s="489"/>
      <c r="I69" s="51"/>
      <c r="J69" s="100"/>
      <c r="K69" s="100"/>
    </row>
    <row r="70" spans="1:11" ht="15">
      <c r="A70" s="100"/>
      <c r="B70" s="47"/>
      <c r="C70" s="48"/>
      <c r="D70" s="48"/>
      <c r="E70" s="33" t="s">
        <v>224</v>
      </c>
      <c r="F70" s="487" t="s">
        <v>287</v>
      </c>
      <c r="G70" s="488"/>
      <c r="H70" s="489"/>
      <c r="I70" s="51"/>
      <c r="J70" s="100"/>
      <c r="K70" s="100"/>
    </row>
    <row r="71" spans="1:11" ht="30">
      <c r="A71" s="100"/>
      <c r="B71" s="47"/>
      <c r="C71" s="48"/>
      <c r="D71" s="48"/>
      <c r="E71" s="33" t="s">
        <v>225</v>
      </c>
      <c r="F71" s="487" t="s">
        <v>288</v>
      </c>
      <c r="G71" s="488"/>
      <c r="H71" s="489"/>
      <c r="I71" s="51"/>
      <c r="J71" s="100"/>
      <c r="K71" s="100"/>
    </row>
    <row r="72" spans="1:11" ht="15">
      <c r="A72" s="100"/>
      <c r="B72" s="47"/>
      <c r="C72" s="48"/>
      <c r="D72" s="48"/>
      <c r="E72" s="33" t="s">
        <v>226</v>
      </c>
      <c r="F72" s="487" t="s">
        <v>289</v>
      </c>
      <c r="G72" s="488"/>
      <c r="H72" s="489"/>
      <c r="I72" s="46"/>
      <c r="J72" s="100"/>
      <c r="K72" s="100"/>
    </row>
    <row r="73" spans="1:11" ht="15.75" thickBot="1">
      <c r="A73" s="100"/>
      <c r="B73" s="47"/>
      <c r="C73" s="48"/>
      <c r="D73" s="48"/>
      <c r="E73" s="34" t="s">
        <v>227</v>
      </c>
      <c r="F73" s="490" t="s">
        <v>290</v>
      </c>
      <c r="G73" s="491"/>
      <c r="H73" s="492"/>
      <c r="I73" s="46"/>
      <c r="J73" s="100"/>
      <c r="K73" s="100"/>
    </row>
    <row r="74" spans="1:11" ht="15.75" thickBot="1">
      <c r="A74" s="100"/>
      <c r="B74" s="55"/>
      <c r="C74" s="56"/>
      <c r="D74" s="56"/>
      <c r="E74" s="56"/>
      <c r="F74" s="56"/>
      <c r="G74" s="251"/>
      <c r="H74" s="105"/>
      <c r="I74" s="57"/>
      <c r="J74" s="100"/>
      <c r="K74" s="100"/>
    </row>
    <row r="75" spans="1:11" ht="15">
      <c r="A75" s="100"/>
      <c r="B75" s="100"/>
      <c r="C75" s="100"/>
      <c r="D75" s="100"/>
      <c r="E75" s="100"/>
      <c r="F75" s="100"/>
      <c r="G75" s="100"/>
      <c r="H75" s="100"/>
      <c r="I75" s="100"/>
      <c r="J75" s="100"/>
      <c r="K75" s="100"/>
    </row>
    <row r="76" spans="1:11" ht="15">
      <c r="A76" s="100"/>
      <c r="B76" s="100"/>
      <c r="C76" s="100"/>
      <c r="D76" s="100"/>
      <c r="E76" s="100"/>
      <c r="F76" s="100"/>
      <c r="G76" s="100"/>
      <c r="H76" s="100"/>
      <c r="I76" s="100"/>
      <c r="J76" s="100"/>
      <c r="K76" s="100"/>
    </row>
    <row r="77" spans="1:11" ht="15">
      <c r="A77" s="100"/>
      <c r="B77" s="100"/>
      <c r="C77" s="100"/>
      <c r="D77" s="100"/>
      <c r="E77" s="100"/>
      <c r="F77" s="100"/>
      <c r="G77" s="100"/>
      <c r="H77" s="100"/>
      <c r="I77" s="100"/>
      <c r="J77" s="100"/>
      <c r="K77" s="100"/>
    </row>
    <row r="78" spans="1:11" ht="15">
      <c r="A78" s="100"/>
      <c r="B78" s="100"/>
      <c r="C78" s="100"/>
      <c r="D78" s="100"/>
      <c r="E78" s="100"/>
      <c r="F78" s="100"/>
      <c r="G78" s="100"/>
      <c r="H78" s="100"/>
      <c r="I78" s="100"/>
      <c r="J78" s="100"/>
      <c r="K78" s="100"/>
    </row>
    <row r="79" spans="1:11" ht="15">
      <c r="A79" s="100"/>
      <c r="B79" s="100"/>
      <c r="C79" s="100"/>
      <c r="D79" s="100"/>
      <c r="E79" s="100"/>
      <c r="F79" s="100"/>
      <c r="G79" s="100"/>
      <c r="H79" s="100"/>
      <c r="I79" s="100"/>
      <c r="J79" s="100"/>
      <c r="K79" s="100"/>
    </row>
    <row r="80" spans="1:11" ht="15">
      <c r="A80" s="100"/>
      <c r="B80" s="100"/>
      <c r="C80" s="100"/>
      <c r="D80" s="100"/>
      <c r="E80" s="100"/>
      <c r="F80" s="100"/>
      <c r="G80" s="100"/>
      <c r="H80" s="100"/>
      <c r="I80" s="100"/>
      <c r="J80" s="100"/>
      <c r="K80" s="100"/>
    </row>
    <row r="81" spans="1:11" ht="15">
      <c r="A81" s="100"/>
      <c r="B81" s="100"/>
      <c r="C81" s="100"/>
      <c r="D81" s="100"/>
      <c r="E81" s="100"/>
      <c r="F81" s="100"/>
      <c r="G81" s="100"/>
      <c r="H81" s="100"/>
      <c r="I81" s="100"/>
      <c r="J81" s="100"/>
      <c r="K81" s="100"/>
    </row>
    <row r="82" spans="1:11" ht="15">
      <c r="A82" s="100"/>
      <c r="B82" s="100"/>
      <c r="C82" s="100"/>
      <c r="D82" s="100"/>
      <c r="E82" s="100"/>
      <c r="F82" s="100"/>
      <c r="G82" s="100"/>
      <c r="H82" s="100"/>
      <c r="I82" s="100"/>
      <c r="J82" s="100"/>
      <c r="K82" s="100"/>
    </row>
    <row r="83" spans="1:11" ht="15">
      <c r="A83" s="100"/>
      <c r="B83" s="100"/>
      <c r="C83" s="100"/>
      <c r="D83" s="100"/>
      <c r="E83" s="100"/>
      <c r="F83" s="100"/>
      <c r="G83" s="100"/>
      <c r="H83" s="100"/>
      <c r="I83" s="100"/>
      <c r="J83" s="100"/>
      <c r="K83" s="100"/>
    </row>
    <row r="84" spans="1:11" ht="15">
      <c r="A84" s="100"/>
      <c r="B84" s="100"/>
      <c r="C84" s="100"/>
      <c r="D84" s="100"/>
      <c r="E84" s="100"/>
      <c r="F84" s="100"/>
      <c r="G84" s="100"/>
      <c r="H84" s="100"/>
      <c r="I84" s="100"/>
      <c r="J84" s="100"/>
      <c r="K84" s="100"/>
    </row>
    <row r="85" spans="1:11" ht="15">
      <c r="A85" s="100"/>
      <c r="B85" s="100"/>
      <c r="C85" s="100"/>
      <c r="D85" s="100"/>
      <c r="E85" s="100"/>
      <c r="F85" s="100"/>
      <c r="G85" s="100"/>
      <c r="H85" s="100"/>
      <c r="I85" s="100"/>
      <c r="J85" s="100"/>
      <c r="K85" s="100"/>
    </row>
    <row r="86" spans="1:11" ht="15">
      <c r="A86" s="100"/>
      <c r="B86" s="100"/>
      <c r="C86" s="100"/>
      <c r="D86" s="100"/>
      <c r="E86" s="100"/>
      <c r="F86" s="100"/>
      <c r="G86" s="100"/>
      <c r="H86" s="100"/>
      <c r="I86" s="100"/>
      <c r="J86" s="100"/>
      <c r="K86" s="100"/>
    </row>
    <row r="87" spans="1:11" ht="15">
      <c r="A87" s="100"/>
      <c r="B87" s="100"/>
      <c r="C87" s="100"/>
      <c r="D87" s="100"/>
      <c r="E87" s="100"/>
      <c r="F87" s="100"/>
      <c r="G87" s="100"/>
      <c r="H87" s="100"/>
      <c r="I87" s="100"/>
      <c r="J87" s="100"/>
      <c r="K87" s="100"/>
    </row>
    <row r="88" spans="1:11" ht="15">
      <c r="A88" s="100"/>
      <c r="B88" s="100"/>
      <c r="C88" s="100"/>
      <c r="D88" s="100"/>
      <c r="E88" s="100"/>
      <c r="F88" s="100"/>
      <c r="G88" s="100"/>
      <c r="H88" s="100"/>
      <c r="I88" s="100"/>
      <c r="J88" s="100"/>
      <c r="K88" s="100"/>
    </row>
    <row r="89" spans="1:11" ht="15">
      <c r="A89" s="100"/>
      <c r="B89" s="100"/>
      <c r="C89" s="100"/>
      <c r="D89" s="100"/>
      <c r="E89" s="100"/>
      <c r="F89" s="100"/>
      <c r="G89" s="100"/>
      <c r="H89" s="100"/>
      <c r="I89" s="100"/>
      <c r="J89" s="100"/>
      <c r="K89" s="100"/>
    </row>
    <row r="90" spans="1:11" ht="15">
      <c r="A90" s="100"/>
      <c r="B90" s="100"/>
      <c r="C90" s="100"/>
      <c r="D90" s="100"/>
      <c r="E90" s="100"/>
      <c r="F90" s="100"/>
      <c r="G90" s="100"/>
      <c r="H90" s="100"/>
      <c r="I90" s="100"/>
      <c r="J90" s="100"/>
      <c r="K90" s="100"/>
    </row>
    <row r="91" spans="1:11" ht="15">
      <c r="A91" s="100"/>
      <c r="B91" s="100"/>
      <c r="C91" s="100"/>
      <c r="D91" s="100"/>
      <c r="E91" s="100"/>
      <c r="F91" s="100"/>
      <c r="G91" s="100"/>
      <c r="H91" s="100"/>
      <c r="I91" s="100"/>
      <c r="J91" s="100"/>
      <c r="K91" s="100"/>
    </row>
    <row r="92" spans="1:11" ht="15">
      <c r="A92" s="100"/>
      <c r="B92" s="100"/>
      <c r="C92" s="100"/>
      <c r="D92" s="100"/>
      <c r="E92" s="100"/>
      <c r="F92" s="100"/>
      <c r="G92" s="100"/>
      <c r="H92" s="100"/>
      <c r="I92" s="100"/>
      <c r="J92" s="100"/>
      <c r="K92" s="100"/>
    </row>
    <row r="93" spans="1:11" ht="15">
      <c r="A93" s="100"/>
      <c r="B93" s="100"/>
      <c r="C93" s="100"/>
      <c r="D93" s="100"/>
      <c r="E93" s="100"/>
      <c r="F93" s="100"/>
      <c r="G93" s="100"/>
      <c r="H93" s="100"/>
      <c r="I93" s="100"/>
      <c r="J93" s="100"/>
      <c r="K93" s="100"/>
    </row>
    <row r="94" spans="1:11" ht="15">
      <c r="A94" s="100"/>
      <c r="B94" s="100"/>
      <c r="C94" s="100"/>
      <c r="D94" s="100"/>
      <c r="E94" s="100"/>
      <c r="F94" s="100"/>
      <c r="G94" s="100"/>
      <c r="H94" s="100"/>
      <c r="I94" s="100"/>
      <c r="J94" s="100"/>
      <c r="K94" s="100"/>
    </row>
    <row r="95" spans="1:11" ht="15">
      <c r="A95" s="100"/>
      <c r="B95" s="100"/>
      <c r="C95" s="100"/>
      <c r="D95" s="100"/>
      <c r="E95" s="100"/>
      <c r="F95" s="100"/>
      <c r="G95" s="100"/>
      <c r="H95" s="100"/>
      <c r="I95" s="100"/>
      <c r="J95" s="100"/>
      <c r="K95" s="100"/>
    </row>
    <row r="96" spans="1:11" ht="15">
      <c r="A96" s="100"/>
      <c r="B96" s="100"/>
      <c r="C96" s="100"/>
      <c r="D96" s="100"/>
      <c r="E96" s="100"/>
      <c r="F96" s="100"/>
      <c r="G96" s="100"/>
      <c r="H96" s="100"/>
      <c r="I96" s="100"/>
      <c r="J96" s="100"/>
      <c r="K96" s="100"/>
    </row>
    <row r="97" spans="1:11" ht="15">
      <c r="A97" s="100"/>
      <c r="B97" s="100"/>
      <c r="C97" s="100"/>
      <c r="D97" s="100"/>
      <c r="E97" s="100"/>
      <c r="F97" s="100"/>
      <c r="G97" s="100"/>
      <c r="H97" s="100"/>
      <c r="I97" s="100"/>
      <c r="J97" s="100"/>
      <c r="K97" s="100"/>
    </row>
    <row r="98" spans="1:11" ht="15">
      <c r="A98" s="100"/>
      <c r="B98" s="100"/>
      <c r="C98" s="100"/>
      <c r="D98" s="100"/>
      <c r="E98" s="100"/>
      <c r="F98" s="100"/>
      <c r="G98" s="100"/>
      <c r="H98" s="100"/>
      <c r="I98" s="100"/>
      <c r="J98" s="100"/>
      <c r="K98" s="100"/>
    </row>
    <row r="99" spans="1:11" ht="15">
      <c r="A99" s="100"/>
      <c r="B99" s="100"/>
      <c r="H99" s="100"/>
      <c r="I99" s="100"/>
      <c r="J99" s="100"/>
      <c r="K99" s="100"/>
    </row>
    <row r="100" spans="1:11" ht="15">
      <c r="A100" s="100"/>
      <c r="B100" s="100"/>
      <c r="H100" s="100"/>
      <c r="I100" s="100"/>
      <c r="J100" s="100"/>
      <c r="K100" s="100"/>
    </row>
    <row r="101" spans="1:11" ht="15">
      <c r="A101" s="100"/>
      <c r="B101" s="100"/>
      <c r="H101" s="100"/>
      <c r="I101" s="100"/>
      <c r="J101" s="100"/>
      <c r="K101" s="100"/>
    </row>
    <row r="102" spans="1:11" ht="15">
      <c r="A102" s="100"/>
      <c r="B102" s="100"/>
      <c r="H102" s="100"/>
      <c r="I102" s="100"/>
      <c r="J102" s="100"/>
      <c r="K102" s="100"/>
    </row>
    <row r="103" spans="1:11" ht="15">
      <c r="A103" s="100"/>
      <c r="B103" s="100"/>
      <c r="H103" s="100"/>
      <c r="I103" s="100"/>
      <c r="J103" s="100"/>
      <c r="K103" s="100"/>
    </row>
    <row r="104" spans="1:11" ht="15">
      <c r="A104" s="100"/>
      <c r="B104" s="100"/>
      <c r="H104" s="100"/>
      <c r="I104" s="100"/>
      <c r="J104" s="100"/>
      <c r="K104" s="100"/>
    </row>
    <row r="105" spans="1:11" ht="15">
      <c r="A105" s="100"/>
      <c r="B105" s="100"/>
      <c r="H105" s="100"/>
      <c r="I105" s="100"/>
      <c r="J105" s="100"/>
      <c r="K105" s="100"/>
    </row>
    <row r="106" spans="1:11" ht="15">
      <c r="A106" s="100"/>
      <c r="B106" s="100"/>
      <c r="H106" s="100"/>
      <c r="I106" s="100"/>
      <c r="J106" s="100"/>
      <c r="K106" s="100"/>
    </row>
    <row r="107" spans="1:11" ht="15">
      <c r="A107" s="100"/>
      <c r="B107" s="100"/>
      <c r="H107" s="100"/>
      <c r="I107" s="100"/>
      <c r="J107" s="100"/>
      <c r="K107" s="100"/>
    </row>
    <row r="108" spans="2:10" ht="15">
      <c r="B108" s="100"/>
      <c r="J108" s="100"/>
    </row>
  </sheetData>
  <sheetProtection/>
  <mergeCells count="82">
    <mergeCell ref="B3:H3"/>
    <mergeCell ref="B4:H4"/>
    <mergeCell ref="C19:D19"/>
    <mergeCell ref="E19:F19"/>
    <mergeCell ref="C20:D20"/>
    <mergeCell ref="C14:D14"/>
    <mergeCell ref="E14:F14"/>
    <mergeCell ref="C15:D15"/>
    <mergeCell ref="C7:D7"/>
    <mergeCell ref="E7:F7"/>
    <mergeCell ref="C16:D16"/>
    <mergeCell ref="E16:F16"/>
    <mergeCell ref="C9:D9"/>
    <mergeCell ref="E9:F9"/>
    <mergeCell ref="C10:D10"/>
    <mergeCell ref="E10:F10"/>
    <mergeCell ref="C11:D11"/>
    <mergeCell ref="E11:F11"/>
    <mergeCell ref="C13:D13"/>
    <mergeCell ref="E13:F13"/>
    <mergeCell ref="C18:D18"/>
    <mergeCell ref="E18:F18"/>
    <mergeCell ref="E22:F22"/>
    <mergeCell ref="C25:H25"/>
    <mergeCell ref="E21:F21"/>
    <mergeCell ref="C22:D22"/>
    <mergeCell ref="E20:F20"/>
    <mergeCell ref="E15:F15"/>
    <mergeCell ref="C21:D21"/>
    <mergeCell ref="D26:G26"/>
    <mergeCell ref="D27:G27"/>
    <mergeCell ref="B29:G29"/>
    <mergeCell ref="E37:F37"/>
    <mergeCell ref="C30:H33"/>
    <mergeCell ref="C35:D35"/>
    <mergeCell ref="E35:F35"/>
    <mergeCell ref="C36:H36"/>
    <mergeCell ref="E43:F43"/>
    <mergeCell ref="C38:D38"/>
    <mergeCell ref="E38:F38"/>
    <mergeCell ref="C39:D39"/>
    <mergeCell ref="E39:F39"/>
    <mergeCell ref="C37:D37"/>
    <mergeCell ref="C40:H40"/>
    <mergeCell ref="C44:D44"/>
    <mergeCell ref="E44:F44"/>
    <mergeCell ref="C46:D46"/>
    <mergeCell ref="E46:F46"/>
    <mergeCell ref="C45:H45"/>
    <mergeCell ref="C41:D41"/>
    <mergeCell ref="E41:F41"/>
    <mergeCell ref="C42:D42"/>
    <mergeCell ref="E42:F42"/>
    <mergeCell ref="C43:D43"/>
    <mergeCell ref="C47:D47"/>
    <mergeCell ref="E47:F47"/>
    <mergeCell ref="C48:D48"/>
    <mergeCell ref="E48:F48"/>
    <mergeCell ref="C49:D49"/>
    <mergeCell ref="E49:F49"/>
    <mergeCell ref="C50:D50"/>
    <mergeCell ref="E50:F50"/>
    <mergeCell ref="D53:G53"/>
    <mergeCell ref="D54:G54"/>
    <mergeCell ref="C56:D56"/>
    <mergeCell ref="E56:F56"/>
    <mergeCell ref="C57:D57"/>
    <mergeCell ref="E57:F57"/>
    <mergeCell ref="C58:D58"/>
    <mergeCell ref="E58:F58"/>
    <mergeCell ref="C59:D59"/>
    <mergeCell ref="E59:F59"/>
    <mergeCell ref="D62:G62"/>
    <mergeCell ref="F70:H70"/>
    <mergeCell ref="F71:H71"/>
    <mergeCell ref="F72:H72"/>
    <mergeCell ref="F73:H73"/>
    <mergeCell ref="D63:G63"/>
    <mergeCell ref="C65:D65"/>
    <mergeCell ref="E65:H65"/>
    <mergeCell ref="F68:H68"/>
    <mergeCell ref="F69:H69"/>
  </mergeCells>
  <hyperlinks>
    <hyperlink ref="D27" r:id="rId1" display="kirisimasi.seumanutafa@mnre.gov.ws"/>
    <hyperlink ref="D54" r:id="rId2" display="gabor.vereczi@undp.org"/>
  </hyperlinks>
  <printOptions/>
  <pageMargins left="0.2" right="0.21" top="0.17" bottom="0.17" header="0.17" footer="0.17"/>
  <pageSetup horizontalDpi="600" verticalDpi="600" orientation="landscape" r:id="rId3"/>
</worksheet>
</file>

<file path=xl/worksheets/sheet5.xml><?xml version="1.0" encoding="utf-8"?>
<worksheet xmlns="http://schemas.openxmlformats.org/spreadsheetml/2006/main" xmlns:r="http://schemas.openxmlformats.org/officeDocument/2006/relationships">
  <dimension ref="B2:I103"/>
  <sheetViews>
    <sheetView zoomScale="80" zoomScaleNormal="80" zoomScalePageLayoutView="0" workbookViewId="0" topLeftCell="B1">
      <selection activeCell="C9" sqref="C9"/>
    </sheetView>
  </sheetViews>
  <sheetFormatPr defaultColWidth="9.140625" defaultRowHeight="15"/>
  <cols>
    <col min="1" max="1" width="1.421875" style="0" customWidth="1"/>
    <col min="2" max="2" width="1.8515625" style="0" customWidth="1"/>
    <col min="3" max="3" width="39.8515625" style="0" customWidth="1"/>
    <col min="4" max="4" width="11.421875" style="0" customWidth="1"/>
    <col min="5" max="5" width="19.00390625" style="0" customWidth="1"/>
    <col min="6" max="6" width="20.421875" style="0" customWidth="1"/>
    <col min="7" max="7" width="35.00390625" style="0" customWidth="1"/>
    <col min="8" max="8" width="24.421875" style="0" customWidth="1"/>
    <col min="9" max="10" width="1.7109375" style="0" customWidth="1"/>
  </cols>
  <sheetData>
    <row r="1" ht="15.75" thickBot="1"/>
    <row r="2" spans="2:9" ht="15.75" thickBot="1">
      <c r="B2" s="41"/>
      <c r="C2" s="42"/>
      <c r="D2" s="43"/>
      <c r="E2" s="43"/>
      <c r="F2" s="43"/>
      <c r="G2" s="43"/>
      <c r="H2" s="43"/>
      <c r="I2" s="44"/>
    </row>
    <row r="3" spans="2:9" ht="21" thickBot="1">
      <c r="B3" s="93"/>
      <c r="C3" s="428" t="s">
        <v>243</v>
      </c>
      <c r="D3" s="533"/>
      <c r="E3" s="533"/>
      <c r="F3" s="533"/>
      <c r="G3" s="533"/>
      <c r="H3" s="534"/>
      <c r="I3" s="95"/>
    </row>
    <row r="4" spans="2:9" ht="15">
      <c r="B4" s="45"/>
      <c r="C4" s="535" t="s">
        <v>244</v>
      </c>
      <c r="D4" s="535"/>
      <c r="E4" s="535"/>
      <c r="F4" s="535"/>
      <c r="G4" s="535"/>
      <c r="H4" s="535"/>
      <c r="I4" s="46"/>
    </row>
    <row r="5" spans="2:9" ht="15">
      <c r="B5" s="45"/>
      <c r="C5" s="536"/>
      <c r="D5" s="536"/>
      <c r="E5" s="536"/>
      <c r="F5" s="536"/>
      <c r="G5" s="536"/>
      <c r="H5" s="536"/>
      <c r="I5" s="46"/>
    </row>
    <row r="6" spans="2:9" ht="30.75" customHeight="1">
      <c r="B6" s="45"/>
      <c r="C6" s="539" t="s">
        <v>466</v>
      </c>
      <c r="D6" s="539"/>
      <c r="E6" s="48"/>
      <c r="F6" s="48"/>
      <c r="G6" s="48"/>
      <c r="H6" s="48"/>
      <c r="I6" s="46"/>
    </row>
    <row r="7" spans="2:9" ht="30" customHeight="1">
      <c r="B7" s="45"/>
      <c r="C7" s="200" t="s">
        <v>242</v>
      </c>
      <c r="D7" s="537" t="s">
        <v>241</v>
      </c>
      <c r="E7" s="537"/>
      <c r="F7" s="290" t="s">
        <v>239</v>
      </c>
      <c r="G7" s="290" t="s">
        <v>272</v>
      </c>
      <c r="H7" s="290" t="s">
        <v>280</v>
      </c>
      <c r="I7" s="46"/>
    </row>
    <row r="8" spans="2:9" ht="110.25" customHeight="1">
      <c r="B8" s="45"/>
      <c r="C8" s="221" t="s">
        <v>392</v>
      </c>
      <c r="D8" s="538" t="s">
        <v>494</v>
      </c>
      <c r="E8" s="538"/>
      <c r="F8" s="292" t="s">
        <v>353</v>
      </c>
      <c r="G8" s="291" t="s">
        <v>441</v>
      </c>
      <c r="H8" s="292" t="s">
        <v>393</v>
      </c>
      <c r="I8" s="46"/>
    </row>
    <row r="9" spans="2:9" ht="145.5" customHeight="1">
      <c r="B9" s="50"/>
      <c r="C9" s="201" t="s">
        <v>467</v>
      </c>
      <c r="D9" s="538" t="s">
        <v>354</v>
      </c>
      <c r="E9" s="538"/>
      <c r="F9" s="293" t="s">
        <v>355</v>
      </c>
      <c r="G9" s="291" t="s">
        <v>439</v>
      </c>
      <c r="H9" s="294" t="s">
        <v>366</v>
      </c>
      <c r="I9" s="51"/>
    </row>
    <row r="10" spans="2:9" ht="15" customHeight="1">
      <c r="B10" s="50"/>
      <c r="C10" s="201"/>
      <c r="D10" s="543" t="s">
        <v>468</v>
      </c>
      <c r="E10" s="543"/>
      <c r="F10" s="543" t="s">
        <v>367</v>
      </c>
      <c r="G10" s="544" t="s">
        <v>446</v>
      </c>
      <c r="H10" s="545" t="s">
        <v>368</v>
      </c>
      <c r="I10" s="51"/>
    </row>
    <row r="11" spans="2:9" ht="15">
      <c r="B11" s="50"/>
      <c r="C11" s="201"/>
      <c r="D11" s="543"/>
      <c r="E11" s="543"/>
      <c r="F11" s="543"/>
      <c r="G11" s="544"/>
      <c r="H11" s="545"/>
      <c r="I11" s="51"/>
    </row>
    <row r="12" spans="2:9" ht="15.75" customHeight="1">
      <c r="B12" s="50"/>
      <c r="C12" s="201"/>
      <c r="D12" s="543"/>
      <c r="E12" s="543"/>
      <c r="F12" s="543"/>
      <c r="G12" s="544"/>
      <c r="H12" s="545"/>
      <c r="I12" s="51"/>
    </row>
    <row r="13" spans="2:9" ht="15">
      <c r="B13" s="50"/>
      <c r="C13" s="201"/>
      <c r="D13" s="543"/>
      <c r="E13" s="543"/>
      <c r="F13" s="543"/>
      <c r="G13" s="544"/>
      <c r="H13" s="545"/>
      <c r="I13" s="51"/>
    </row>
    <row r="14" spans="2:9" ht="15">
      <c r="B14" s="50"/>
      <c r="C14" s="201"/>
      <c r="D14" s="543"/>
      <c r="E14" s="543"/>
      <c r="F14" s="543"/>
      <c r="G14" s="544"/>
      <c r="H14" s="545"/>
      <c r="I14" s="51"/>
    </row>
    <row r="15" spans="2:9" ht="15" customHeight="1">
      <c r="B15" s="50"/>
      <c r="C15" s="201"/>
      <c r="D15" s="543"/>
      <c r="E15" s="543"/>
      <c r="F15" s="543"/>
      <c r="G15" s="544"/>
      <c r="H15" s="545"/>
      <c r="I15" s="51"/>
    </row>
    <row r="16" spans="2:9" ht="15">
      <c r="B16" s="50"/>
      <c r="C16" s="201"/>
      <c r="D16" s="543"/>
      <c r="E16" s="543"/>
      <c r="F16" s="543"/>
      <c r="G16" s="544"/>
      <c r="H16" s="545"/>
      <c r="I16" s="51"/>
    </row>
    <row r="17" spans="2:9" ht="47.25" customHeight="1">
      <c r="B17" s="50"/>
      <c r="C17" s="201"/>
      <c r="D17" s="543"/>
      <c r="E17" s="543"/>
      <c r="F17" s="543"/>
      <c r="G17" s="544"/>
      <c r="H17" s="545"/>
      <c r="I17" s="51"/>
    </row>
    <row r="18" spans="2:9" ht="15" customHeight="1">
      <c r="B18" s="50"/>
      <c r="C18" s="201"/>
      <c r="D18" s="540" t="s">
        <v>369</v>
      </c>
      <c r="E18" s="540"/>
      <c r="F18" s="540" t="s">
        <v>370</v>
      </c>
      <c r="G18" s="541" t="s">
        <v>447</v>
      </c>
      <c r="H18" s="542" t="s">
        <v>525</v>
      </c>
      <c r="I18" s="51"/>
    </row>
    <row r="19" spans="2:9" ht="15">
      <c r="B19" s="50"/>
      <c r="C19" s="201"/>
      <c r="D19" s="540"/>
      <c r="E19" s="540"/>
      <c r="F19" s="540"/>
      <c r="G19" s="541"/>
      <c r="H19" s="542"/>
      <c r="I19" s="51"/>
    </row>
    <row r="20" spans="2:9" ht="15">
      <c r="B20" s="50"/>
      <c r="C20" s="201"/>
      <c r="D20" s="540"/>
      <c r="E20" s="540"/>
      <c r="F20" s="540"/>
      <c r="G20" s="541"/>
      <c r="H20" s="542"/>
      <c r="I20" s="51"/>
    </row>
    <row r="21" spans="2:9" ht="15">
      <c r="B21" s="50"/>
      <c r="C21" s="201"/>
      <c r="D21" s="540"/>
      <c r="E21" s="540"/>
      <c r="F21" s="540"/>
      <c r="G21" s="541"/>
      <c r="H21" s="542"/>
      <c r="I21" s="51"/>
    </row>
    <row r="22" spans="2:9" ht="15">
      <c r="B22" s="50"/>
      <c r="C22" s="201"/>
      <c r="D22" s="540"/>
      <c r="E22" s="540"/>
      <c r="F22" s="540"/>
      <c r="G22" s="541"/>
      <c r="H22" s="542"/>
      <c r="I22" s="51"/>
    </row>
    <row r="23" spans="2:9" ht="15" customHeight="1">
      <c r="B23" s="50"/>
      <c r="C23" s="201"/>
      <c r="D23" s="540"/>
      <c r="E23" s="540"/>
      <c r="F23" s="540"/>
      <c r="G23" s="541"/>
      <c r="H23" s="542"/>
      <c r="I23" s="51"/>
    </row>
    <row r="24" spans="2:9" ht="15">
      <c r="B24" s="50"/>
      <c r="C24" s="201"/>
      <c r="D24" s="540"/>
      <c r="E24" s="540"/>
      <c r="F24" s="540"/>
      <c r="G24" s="541"/>
      <c r="H24" s="542"/>
      <c r="I24" s="51"/>
    </row>
    <row r="25" spans="2:9" ht="39" customHeight="1">
      <c r="B25" s="50"/>
      <c r="C25" s="202"/>
      <c r="D25" s="540"/>
      <c r="E25" s="540"/>
      <c r="F25" s="540"/>
      <c r="G25" s="541"/>
      <c r="H25" s="542"/>
      <c r="I25" s="51"/>
    </row>
    <row r="26" spans="2:9" ht="15">
      <c r="B26" s="203"/>
      <c r="C26" s="204"/>
      <c r="D26" s="205"/>
      <c r="E26" s="205"/>
      <c r="F26" s="205"/>
      <c r="G26" s="252"/>
      <c r="H26" s="205"/>
      <c r="I26" s="203"/>
    </row>
    <row r="27" spans="2:9" ht="141.75" customHeight="1">
      <c r="B27" s="206"/>
      <c r="C27" s="207" t="s">
        <v>371</v>
      </c>
      <c r="D27" s="543" t="s">
        <v>386</v>
      </c>
      <c r="E27" s="543"/>
      <c r="F27" s="298" t="s">
        <v>372</v>
      </c>
      <c r="G27" s="291" t="s">
        <v>448</v>
      </c>
      <c r="H27" s="298" t="s">
        <v>373</v>
      </c>
      <c r="I27" s="47"/>
    </row>
    <row r="28" spans="2:9" ht="15" customHeight="1">
      <c r="B28" s="208"/>
      <c r="C28" s="209"/>
      <c r="D28" s="546" t="s">
        <v>469</v>
      </c>
      <c r="E28" s="546"/>
      <c r="F28" s="546" t="s">
        <v>374</v>
      </c>
      <c r="G28" s="545" t="s">
        <v>470</v>
      </c>
      <c r="H28" s="548" t="s">
        <v>471</v>
      </c>
      <c r="I28" s="210"/>
    </row>
    <row r="29" spans="2:9" ht="15">
      <c r="B29" s="208"/>
      <c r="C29" s="211"/>
      <c r="D29" s="546"/>
      <c r="E29" s="546"/>
      <c r="F29" s="547"/>
      <c r="G29" s="545"/>
      <c r="H29" s="547"/>
      <c r="I29" s="210"/>
    </row>
    <row r="30" spans="2:9" ht="15">
      <c r="B30" s="208"/>
      <c r="C30" s="211"/>
      <c r="D30" s="546"/>
      <c r="E30" s="546"/>
      <c r="F30" s="547"/>
      <c r="G30" s="545"/>
      <c r="H30" s="547"/>
      <c r="I30" s="210"/>
    </row>
    <row r="31" spans="2:9" ht="15">
      <c r="B31" s="208"/>
      <c r="C31" s="211"/>
      <c r="D31" s="546"/>
      <c r="E31" s="546"/>
      <c r="F31" s="547"/>
      <c r="G31" s="545"/>
      <c r="H31" s="547"/>
      <c r="I31" s="210"/>
    </row>
    <row r="32" spans="2:9" ht="15">
      <c r="B32" s="208"/>
      <c r="C32" s="211"/>
      <c r="D32" s="546"/>
      <c r="E32" s="546"/>
      <c r="F32" s="547"/>
      <c r="G32" s="545"/>
      <c r="H32" s="547"/>
      <c r="I32" s="210"/>
    </row>
    <row r="33" spans="2:9" ht="15">
      <c r="B33" s="208"/>
      <c r="C33" s="211"/>
      <c r="D33" s="546"/>
      <c r="E33" s="546"/>
      <c r="F33" s="547"/>
      <c r="G33" s="545"/>
      <c r="H33" s="547"/>
      <c r="I33" s="210"/>
    </row>
    <row r="34" spans="2:9" ht="15">
      <c r="B34" s="208"/>
      <c r="C34" s="211"/>
      <c r="D34" s="546"/>
      <c r="E34" s="546"/>
      <c r="F34" s="547"/>
      <c r="G34" s="545"/>
      <c r="H34" s="547"/>
      <c r="I34" s="210"/>
    </row>
    <row r="35" spans="2:9" ht="15">
      <c r="B35" s="208"/>
      <c r="C35" s="211"/>
      <c r="D35" s="546"/>
      <c r="E35" s="546"/>
      <c r="F35" s="547"/>
      <c r="G35" s="545"/>
      <c r="H35" s="547"/>
      <c r="I35" s="210"/>
    </row>
    <row r="36" spans="2:9" ht="15">
      <c r="B36" s="208"/>
      <c r="C36" s="211"/>
      <c r="D36" s="546"/>
      <c r="E36" s="546"/>
      <c r="F36" s="547"/>
      <c r="G36" s="545"/>
      <c r="H36" s="547"/>
      <c r="I36" s="210"/>
    </row>
    <row r="37" spans="2:9" ht="15">
      <c r="B37" s="208"/>
      <c r="C37" s="211"/>
      <c r="D37" s="546"/>
      <c r="E37" s="546"/>
      <c r="F37" s="547"/>
      <c r="G37" s="545"/>
      <c r="H37" s="547"/>
      <c r="I37" s="210"/>
    </row>
    <row r="38" spans="2:9" ht="15">
      <c r="B38" s="208"/>
      <c r="C38" s="211"/>
      <c r="D38" s="546"/>
      <c r="E38" s="546"/>
      <c r="F38" s="547"/>
      <c r="G38" s="545"/>
      <c r="H38" s="547"/>
      <c r="I38" s="210"/>
    </row>
    <row r="39" spans="2:9" ht="15">
      <c r="B39" s="208"/>
      <c r="C39" s="211"/>
      <c r="D39" s="546"/>
      <c r="E39" s="546"/>
      <c r="F39" s="547"/>
      <c r="G39" s="545"/>
      <c r="H39" s="547"/>
      <c r="I39" s="210"/>
    </row>
    <row r="40" spans="2:9" ht="15" customHeight="1">
      <c r="B40" s="208"/>
      <c r="C40" s="211"/>
      <c r="D40" s="546" t="s">
        <v>375</v>
      </c>
      <c r="E40" s="546"/>
      <c r="F40" s="546" t="s">
        <v>376</v>
      </c>
      <c r="G40" s="545" t="s">
        <v>472</v>
      </c>
      <c r="H40" s="548" t="s">
        <v>473</v>
      </c>
      <c r="I40" s="94"/>
    </row>
    <row r="41" spans="2:9" ht="15">
      <c r="B41" s="208"/>
      <c r="C41" s="211"/>
      <c r="D41" s="546"/>
      <c r="E41" s="546"/>
      <c r="F41" s="547"/>
      <c r="G41" s="545"/>
      <c r="H41" s="547"/>
      <c r="I41" s="94"/>
    </row>
    <row r="42" spans="2:9" ht="15">
      <c r="B42" s="208"/>
      <c r="C42" s="211"/>
      <c r="D42" s="546"/>
      <c r="E42" s="546"/>
      <c r="F42" s="547"/>
      <c r="G42" s="545"/>
      <c r="H42" s="547"/>
      <c r="I42" s="94"/>
    </row>
    <row r="43" spans="2:9" ht="15">
      <c r="B43" s="208"/>
      <c r="C43" s="211"/>
      <c r="D43" s="546"/>
      <c r="E43" s="546"/>
      <c r="F43" s="547"/>
      <c r="G43" s="545"/>
      <c r="H43" s="547"/>
      <c r="I43" s="94"/>
    </row>
    <row r="44" spans="2:9" ht="15">
      <c r="B44" s="208"/>
      <c r="C44" s="211"/>
      <c r="D44" s="546"/>
      <c r="E44" s="546"/>
      <c r="F44" s="547"/>
      <c r="G44" s="545"/>
      <c r="H44" s="547"/>
      <c r="I44" s="94"/>
    </row>
    <row r="45" spans="2:9" ht="15">
      <c r="B45" s="208"/>
      <c r="C45" s="211"/>
      <c r="D45" s="546"/>
      <c r="E45" s="546"/>
      <c r="F45" s="547"/>
      <c r="G45" s="545"/>
      <c r="H45" s="547"/>
      <c r="I45" s="94"/>
    </row>
    <row r="46" spans="2:9" ht="15">
      <c r="B46" s="208"/>
      <c r="C46" s="211"/>
      <c r="D46" s="546"/>
      <c r="E46" s="546"/>
      <c r="F46" s="547"/>
      <c r="G46" s="545"/>
      <c r="H46" s="547"/>
      <c r="I46" s="94"/>
    </row>
    <row r="47" spans="2:9" ht="10.5" customHeight="1">
      <c r="B47" s="208"/>
      <c r="C47" s="211"/>
      <c r="D47" s="546"/>
      <c r="E47" s="546"/>
      <c r="F47" s="547"/>
      <c r="G47" s="545"/>
      <c r="H47" s="547"/>
      <c r="I47" s="94"/>
    </row>
    <row r="48" spans="2:9" ht="15" hidden="1">
      <c r="B48" s="208"/>
      <c r="C48" s="211"/>
      <c r="D48" s="546"/>
      <c r="E48" s="546"/>
      <c r="F48" s="547"/>
      <c r="G48" s="545"/>
      <c r="H48" s="547"/>
      <c r="I48" s="94"/>
    </row>
    <row r="49" spans="2:9" ht="15" hidden="1">
      <c r="B49" s="208"/>
      <c r="C49" s="211"/>
      <c r="D49" s="546"/>
      <c r="E49" s="546"/>
      <c r="F49" s="547"/>
      <c r="G49" s="545"/>
      <c r="H49" s="547"/>
      <c r="I49" s="94"/>
    </row>
    <row r="50" spans="2:9" ht="90" customHeight="1">
      <c r="B50" s="208"/>
      <c r="C50" s="211"/>
      <c r="D50" s="546" t="s">
        <v>474</v>
      </c>
      <c r="E50" s="546"/>
      <c r="F50" s="296" t="s">
        <v>504</v>
      </c>
      <c r="G50" s="297" t="s">
        <v>475</v>
      </c>
      <c r="H50" s="293" t="s">
        <v>377</v>
      </c>
      <c r="I50" s="210"/>
    </row>
    <row r="51" spans="2:9" ht="103.5" customHeight="1">
      <c r="B51" s="208"/>
      <c r="C51" s="212"/>
      <c r="D51" s="549" t="s">
        <v>394</v>
      </c>
      <c r="E51" s="550"/>
      <c r="F51" s="275" t="s">
        <v>395</v>
      </c>
      <c r="G51" s="295" t="s">
        <v>449</v>
      </c>
      <c r="H51" s="275" t="s">
        <v>396</v>
      </c>
      <c r="I51" s="213"/>
    </row>
    <row r="52" spans="2:8" ht="15">
      <c r="B52" s="208"/>
      <c r="D52" s="214"/>
      <c r="E52" s="214"/>
      <c r="F52" s="214"/>
      <c r="G52" s="253"/>
      <c r="H52" s="214"/>
    </row>
    <row r="53" spans="2:9" ht="105.75" customHeight="1">
      <c r="B53" s="208"/>
      <c r="C53" s="215" t="s">
        <v>378</v>
      </c>
      <c r="D53" s="546" t="s">
        <v>476</v>
      </c>
      <c r="E53" s="546"/>
      <c r="F53" s="293" t="s">
        <v>477</v>
      </c>
      <c r="G53" s="291" t="s">
        <v>440</v>
      </c>
      <c r="H53" s="293" t="s">
        <v>379</v>
      </c>
      <c r="I53" s="211"/>
    </row>
    <row r="54" spans="2:9" ht="15" customHeight="1">
      <c r="B54" s="208"/>
      <c r="C54" s="216"/>
      <c r="D54" s="546" t="s">
        <v>380</v>
      </c>
      <c r="E54" s="546"/>
      <c r="F54" s="546" t="s">
        <v>381</v>
      </c>
      <c r="G54" s="545" t="s">
        <v>450</v>
      </c>
      <c r="H54" s="546" t="s">
        <v>382</v>
      </c>
      <c r="I54" s="94"/>
    </row>
    <row r="55" spans="2:9" ht="15">
      <c r="B55" s="208"/>
      <c r="C55" s="216"/>
      <c r="D55" s="546"/>
      <c r="E55" s="546"/>
      <c r="F55" s="546"/>
      <c r="G55" s="545"/>
      <c r="H55" s="546"/>
      <c r="I55" s="94"/>
    </row>
    <row r="56" spans="2:9" ht="15">
      <c r="B56" s="208"/>
      <c r="C56" s="216"/>
      <c r="D56" s="546"/>
      <c r="E56" s="546"/>
      <c r="F56" s="546"/>
      <c r="G56" s="545"/>
      <c r="H56" s="546"/>
      <c r="I56" s="94"/>
    </row>
    <row r="57" spans="2:9" ht="15">
      <c r="B57" s="208"/>
      <c r="C57" s="216"/>
      <c r="D57" s="546"/>
      <c r="E57" s="546"/>
      <c r="F57" s="546"/>
      <c r="G57" s="545"/>
      <c r="H57" s="546"/>
      <c r="I57" s="94"/>
    </row>
    <row r="58" spans="2:9" ht="15">
      <c r="B58" s="208"/>
      <c r="C58" s="216"/>
      <c r="D58" s="546"/>
      <c r="E58" s="546"/>
      <c r="F58" s="546"/>
      <c r="G58" s="545"/>
      <c r="H58" s="546"/>
      <c r="I58" s="94"/>
    </row>
    <row r="59" spans="2:9" ht="15">
      <c r="B59" s="208"/>
      <c r="C59" s="216"/>
      <c r="D59" s="546"/>
      <c r="E59" s="546"/>
      <c r="F59" s="546"/>
      <c r="G59" s="545"/>
      <c r="H59" s="546"/>
      <c r="I59" s="94"/>
    </row>
    <row r="60" spans="2:9" ht="9" customHeight="1">
      <c r="B60" s="208"/>
      <c r="C60" s="216"/>
      <c r="D60" s="546"/>
      <c r="E60" s="546"/>
      <c r="F60" s="546"/>
      <c r="G60" s="545"/>
      <c r="H60" s="546"/>
      <c r="I60" s="94"/>
    </row>
    <row r="61" spans="2:9" ht="15" hidden="1">
      <c r="B61" s="208"/>
      <c r="C61" s="216"/>
      <c r="D61" s="546"/>
      <c r="E61" s="546"/>
      <c r="F61" s="546"/>
      <c r="G61" s="545"/>
      <c r="H61" s="546"/>
      <c r="I61" s="94"/>
    </row>
    <row r="62" spans="2:9" ht="15" hidden="1">
      <c r="B62" s="208"/>
      <c r="C62" s="216"/>
      <c r="D62" s="546"/>
      <c r="E62" s="546"/>
      <c r="F62" s="546"/>
      <c r="G62" s="545"/>
      <c r="H62" s="546"/>
      <c r="I62" s="94"/>
    </row>
    <row r="63" spans="2:9" ht="15" hidden="1">
      <c r="B63" s="208"/>
      <c r="C63" s="211"/>
      <c r="D63" s="546"/>
      <c r="E63" s="546"/>
      <c r="F63" s="546"/>
      <c r="G63" s="545"/>
      <c r="H63" s="546"/>
      <c r="I63" s="94"/>
    </row>
    <row r="64" spans="2:9" ht="15" customHeight="1">
      <c r="B64" s="208"/>
      <c r="C64" s="211"/>
      <c r="D64" s="546" t="s">
        <v>383</v>
      </c>
      <c r="E64" s="547"/>
      <c r="F64" s="546" t="s">
        <v>478</v>
      </c>
      <c r="G64" s="552" t="s">
        <v>451</v>
      </c>
      <c r="H64" s="546" t="s">
        <v>384</v>
      </c>
      <c r="I64" s="94"/>
    </row>
    <row r="65" spans="2:9" ht="15">
      <c r="B65" s="208"/>
      <c r="C65" s="211"/>
      <c r="D65" s="547"/>
      <c r="E65" s="547"/>
      <c r="F65" s="546"/>
      <c r="G65" s="552"/>
      <c r="H65" s="546"/>
      <c r="I65" s="94"/>
    </row>
    <row r="66" spans="2:9" ht="15">
      <c r="B66" s="208"/>
      <c r="C66" s="211"/>
      <c r="D66" s="547"/>
      <c r="E66" s="547"/>
      <c r="F66" s="546"/>
      <c r="G66" s="552"/>
      <c r="H66" s="546"/>
      <c r="I66" s="94"/>
    </row>
    <row r="67" spans="2:9" ht="15">
      <c r="B67" s="208"/>
      <c r="C67" s="211"/>
      <c r="D67" s="547"/>
      <c r="E67" s="547"/>
      <c r="F67" s="546"/>
      <c r="G67" s="552"/>
      <c r="H67" s="546"/>
      <c r="I67" s="94"/>
    </row>
    <row r="68" spans="2:9" ht="15">
      <c r="B68" s="208"/>
      <c r="C68" s="211"/>
      <c r="D68" s="547"/>
      <c r="E68" s="547"/>
      <c r="F68" s="546"/>
      <c r="G68" s="552"/>
      <c r="H68" s="546"/>
      <c r="I68" s="94"/>
    </row>
    <row r="69" spans="2:9" ht="15">
      <c r="B69" s="208"/>
      <c r="C69" s="211"/>
      <c r="D69" s="547"/>
      <c r="E69" s="547"/>
      <c r="F69" s="546"/>
      <c r="G69" s="552"/>
      <c r="H69" s="546"/>
      <c r="I69" s="94"/>
    </row>
    <row r="70" spans="2:9" ht="15">
      <c r="B70" s="208"/>
      <c r="C70" s="211"/>
      <c r="D70" s="547"/>
      <c r="E70" s="547"/>
      <c r="F70" s="546"/>
      <c r="G70" s="552"/>
      <c r="H70" s="546"/>
      <c r="I70" s="94"/>
    </row>
    <row r="71" spans="2:9" ht="15">
      <c r="B71" s="208"/>
      <c r="C71" s="211"/>
      <c r="D71" s="547"/>
      <c r="E71" s="547"/>
      <c r="F71" s="546"/>
      <c r="G71" s="552"/>
      <c r="H71" s="546"/>
      <c r="I71" s="94"/>
    </row>
    <row r="72" spans="2:9" ht="4.5" customHeight="1">
      <c r="B72" s="208"/>
      <c r="C72" s="211"/>
      <c r="D72" s="547"/>
      <c r="E72" s="547"/>
      <c r="F72" s="546"/>
      <c r="G72" s="552"/>
      <c r="H72" s="546"/>
      <c r="I72" s="94"/>
    </row>
    <row r="73" spans="2:9" ht="6.75" customHeight="1" hidden="1">
      <c r="B73" s="208"/>
      <c r="C73" s="211"/>
      <c r="D73" s="547"/>
      <c r="E73" s="547"/>
      <c r="F73" s="546"/>
      <c r="G73" s="552"/>
      <c r="H73" s="546"/>
      <c r="I73" s="94"/>
    </row>
    <row r="74" spans="2:9" ht="7.5" customHeight="1" hidden="1">
      <c r="B74" s="208"/>
      <c r="C74" s="211"/>
      <c r="D74" s="547"/>
      <c r="E74" s="547"/>
      <c r="F74" s="546"/>
      <c r="G74" s="552"/>
      <c r="H74" s="546"/>
      <c r="I74" s="94"/>
    </row>
    <row r="75" spans="2:9" ht="15" customHeight="1">
      <c r="B75" s="208"/>
      <c r="C75" s="211"/>
      <c r="D75" s="546" t="s">
        <v>385</v>
      </c>
      <c r="E75" s="546"/>
      <c r="F75" s="546" t="s">
        <v>479</v>
      </c>
      <c r="G75" s="551" t="s">
        <v>480</v>
      </c>
      <c r="H75" s="546" t="s">
        <v>495</v>
      </c>
      <c r="I75" s="217"/>
    </row>
    <row r="76" spans="2:9" ht="15">
      <c r="B76" s="208"/>
      <c r="C76" s="211"/>
      <c r="D76" s="546"/>
      <c r="E76" s="546"/>
      <c r="F76" s="546"/>
      <c r="G76" s="551"/>
      <c r="H76" s="546"/>
      <c r="I76" s="217"/>
    </row>
    <row r="77" spans="2:9" ht="15">
      <c r="B77" s="208"/>
      <c r="C77" s="211"/>
      <c r="D77" s="546"/>
      <c r="E77" s="546"/>
      <c r="F77" s="546"/>
      <c r="G77" s="551"/>
      <c r="H77" s="546"/>
      <c r="I77" s="217"/>
    </row>
    <row r="78" spans="2:9" ht="15">
      <c r="B78" s="208"/>
      <c r="C78" s="211"/>
      <c r="D78" s="546"/>
      <c r="E78" s="546"/>
      <c r="F78" s="546"/>
      <c r="G78" s="551"/>
      <c r="H78" s="546"/>
      <c r="I78" s="217"/>
    </row>
    <row r="79" spans="2:9" ht="15">
      <c r="B79" s="208"/>
      <c r="C79" s="211"/>
      <c r="D79" s="546"/>
      <c r="E79" s="546"/>
      <c r="F79" s="546"/>
      <c r="G79" s="551"/>
      <c r="H79" s="546"/>
      <c r="I79" s="217"/>
    </row>
    <row r="80" spans="2:9" ht="15">
      <c r="B80" s="208"/>
      <c r="C80" s="211"/>
      <c r="D80" s="546"/>
      <c r="E80" s="546"/>
      <c r="F80" s="546"/>
      <c r="G80" s="551"/>
      <c r="H80" s="546"/>
      <c r="I80" s="217"/>
    </row>
    <row r="81" spans="2:9" ht="15">
      <c r="B81" s="208"/>
      <c r="C81" s="211"/>
      <c r="D81" s="546"/>
      <c r="E81" s="546"/>
      <c r="F81" s="546"/>
      <c r="G81" s="551"/>
      <c r="H81" s="546"/>
      <c r="I81" s="217"/>
    </row>
    <row r="82" spans="2:9" ht="12.75" customHeight="1">
      <c r="B82" s="208"/>
      <c r="C82" s="211"/>
      <c r="D82" s="546"/>
      <c r="E82" s="546"/>
      <c r="F82" s="546"/>
      <c r="G82" s="551"/>
      <c r="H82" s="546"/>
      <c r="I82" s="217"/>
    </row>
    <row r="83" spans="2:9" ht="12.75" customHeight="1" hidden="1">
      <c r="B83" s="208"/>
      <c r="C83" s="211"/>
      <c r="D83" s="546"/>
      <c r="E83" s="546"/>
      <c r="F83" s="546"/>
      <c r="G83" s="551"/>
      <c r="H83" s="546"/>
      <c r="I83" s="217"/>
    </row>
    <row r="84" spans="2:9" ht="15" hidden="1">
      <c r="B84" s="208"/>
      <c r="C84" s="211"/>
      <c r="D84" s="546"/>
      <c r="E84" s="546"/>
      <c r="F84" s="546"/>
      <c r="G84" s="551"/>
      <c r="H84" s="546"/>
      <c r="I84" s="217"/>
    </row>
    <row r="85" spans="2:9" ht="15" customHeight="1">
      <c r="B85" s="208"/>
      <c r="C85" s="254"/>
      <c r="D85" s="546" t="s">
        <v>496</v>
      </c>
      <c r="E85" s="546"/>
      <c r="F85" s="546" t="s">
        <v>497</v>
      </c>
      <c r="G85" s="546" t="s">
        <v>452</v>
      </c>
      <c r="H85" s="546" t="s">
        <v>498</v>
      </c>
      <c r="I85" s="94"/>
    </row>
    <row r="86" spans="2:9" ht="15">
      <c r="B86" s="208"/>
      <c r="C86" s="254"/>
      <c r="D86" s="546"/>
      <c r="E86" s="546"/>
      <c r="F86" s="546"/>
      <c r="G86" s="546"/>
      <c r="H86" s="546"/>
      <c r="I86" s="94"/>
    </row>
    <row r="87" spans="2:9" ht="15">
      <c r="B87" s="208"/>
      <c r="C87" s="254"/>
      <c r="D87" s="546"/>
      <c r="E87" s="546"/>
      <c r="F87" s="546"/>
      <c r="G87" s="546"/>
      <c r="H87" s="546"/>
      <c r="I87" s="94"/>
    </row>
    <row r="88" spans="2:9" ht="15">
      <c r="B88" s="208"/>
      <c r="C88" s="254"/>
      <c r="D88" s="546"/>
      <c r="E88" s="546"/>
      <c r="F88" s="546"/>
      <c r="G88" s="546"/>
      <c r="H88" s="546"/>
      <c r="I88" s="144"/>
    </row>
    <row r="89" spans="2:9" ht="15">
      <c r="B89" s="208"/>
      <c r="C89" s="254"/>
      <c r="D89" s="546"/>
      <c r="E89" s="546"/>
      <c r="F89" s="546"/>
      <c r="G89" s="546"/>
      <c r="H89" s="546"/>
      <c r="I89" s="144"/>
    </row>
    <row r="90" spans="2:9" ht="15">
      <c r="B90" s="208"/>
      <c r="C90" s="254"/>
      <c r="D90" s="546"/>
      <c r="E90" s="546"/>
      <c r="F90" s="546"/>
      <c r="G90" s="546"/>
      <c r="H90" s="546"/>
      <c r="I90" s="144"/>
    </row>
    <row r="91" spans="2:9" ht="15">
      <c r="B91" s="208"/>
      <c r="C91" s="254"/>
      <c r="D91" s="546"/>
      <c r="E91" s="546"/>
      <c r="F91" s="546"/>
      <c r="G91" s="546"/>
      <c r="H91" s="546"/>
      <c r="I91" s="144"/>
    </row>
    <row r="92" spans="2:9" ht="15">
      <c r="B92" s="208"/>
      <c r="C92" s="254"/>
      <c r="D92" s="546"/>
      <c r="E92" s="546"/>
      <c r="F92" s="546"/>
      <c r="G92" s="546"/>
      <c r="H92" s="546"/>
      <c r="I92" s="144"/>
    </row>
    <row r="93" spans="2:9" ht="15">
      <c r="B93" s="208"/>
      <c r="C93" s="254"/>
      <c r="D93" s="546"/>
      <c r="E93" s="546"/>
      <c r="F93" s="546"/>
      <c r="G93" s="546"/>
      <c r="H93" s="546"/>
      <c r="I93" s="144"/>
    </row>
    <row r="94" spans="2:9" ht="15">
      <c r="B94" s="208"/>
      <c r="C94" s="254"/>
      <c r="D94" s="546"/>
      <c r="E94" s="546"/>
      <c r="F94" s="546"/>
      <c r="G94" s="546"/>
      <c r="H94" s="546"/>
      <c r="I94" s="144"/>
    </row>
    <row r="95" spans="2:9" ht="15">
      <c r="B95" s="208"/>
      <c r="C95" s="254"/>
      <c r="D95" s="546"/>
      <c r="E95" s="546"/>
      <c r="F95" s="546"/>
      <c r="G95" s="546"/>
      <c r="H95" s="546"/>
      <c r="I95" s="144"/>
    </row>
    <row r="96" spans="2:9" ht="15">
      <c r="B96" s="208"/>
      <c r="C96" s="254"/>
      <c r="D96" s="546"/>
      <c r="E96" s="546"/>
      <c r="F96" s="546"/>
      <c r="G96" s="546"/>
      <c r="H96" s="546"/>
      <c r="I96" s="144"/>
    </row>
    <row r="97" spans="2:9" ht="15">
      <c r="B97" s="208"/>
      <c r="C97" s="254"/>
      <c r="D97" s="546"/>
      <c r="E97" s="546"/>
      <c r="F97" s="546"/>
      <c r="G97" s="546"/>
      <c r="H97" s="546"/>
      <c r="I97" s="144"/>
    </row>
    <row r="98" spans="2:9" ht="15">
      <c r="B98" s="208"/>
      <c r="C98" s="254"/>
      <c r="D98" s="546"/>
      <c r="E98" s="546"/>
      <c r="F98" s="546"/>
      <c r="G98" s="546"/>
      <c r="H98" s="546"/>
      <c r="I98" s="144"/>
    </row>
    <row r="99" spans="2:9" ht="15">
      <c r="B99" s="208"/>
      <c r="C99" s="254"/>
      <c r="D99" s="546"/>
      <c r="E99" s="546"/>
      <c r="F99" s="546"/>
      <c r="G99" s="546"/>
      <c r="H99" s="546"/>
      <c r="I99" s="144"/>
    </row>
    <row r="100" spans="2:9" ht="15">
      <c r="B100" s="208"/>
      <c r="C100" s="254"/>
      <c r="D100" s="546"/>
      <c r="E100" s="546"/>
      <c r="F100" s="546"/>
      <c r="G100" s="546"/>
      <c r="H100" s="546"/>
      <c r="I100" s="144"/>
    </row>
    <row r="101" spans="2:9" ht="15">
      <c r="B101" s="208"/>
      <c r="C101" s="254"/>
      <c r="D101" s="546"/>
      <c r="E101" s="546"/>
      <c r="F101" s="546"/>
      <c r="G101" s="546"/>
      <c r="H101" s="546"/>
      <c r="I101" s="144"/>
    </row>
    <row r="102" spans="2:9" ht="15">
      <c r="B102" s="208"/>
      <c r="C102" s="254"/>
      <c r="D102" s="546"/>
      <c r="E102" s="546"/>
      <c r="F102" s="546"/>
      <c r="G102" s="546"/>
      <c r="H102" s="546"/>
      <c r="I102" s="144"/>
    </row>
    <row r="103" spans="2:9" ht="15">
      <c r="B103" s="218"/>
      <c r="C103" s="255"/>
      <c r="D103" s="546"/>
      <c r="E103" s="546"/>
      <c r="F103" s="546"/>
      <c r="G103" s="546"/>
      <c r="H103" s="546"/>
      <c r="I103" s="144"/>
    </row>
  </sheetData>
  <sheetProtection/>
  <mergeCells count="43">
    <mergeCell ref="D28:E39"/>
    <mergeCell ref="F28:F39"/>
    <mergeCell ref="G28:G39"/>
    <mergeCell ref="H28:H39"/>
    <mergeCell ref="D27:E27"/>
    <mergeCell ref="D75:E84"/>
    <mergeCell ref="F75:F84"/>
    <mergeCell ref="G75:G84"/>
    <mergeCell ref="H75:H84"/>
    <mergeCell ref="G64:G74"/>
    <mergeCell ref="D85:E103"/>
    <mergeCell ref="F85:F103"/>
    <mergeCell ref="G85:G103"/>
    <mergeCell ref="H85:H103"/>
    <mergeCell ref="D54:E63"/>
    <mergeCell ref="F54:F63"/>
    <mergeCell ref="G54:G63"/>
    <mergeCell ref="H54:H63"/>
    <mergeCell ref="D64:E74"/>
    <mergeCell ref="F64:F74"/>
    <mergeCell ref="H64:H74"/>
    <mergeCell ref="D40:E49"/>
    <mergeCell ref="F40:F49"/>
    <mergeCell ref="G40:G49"/>
    <mergeCell ref="H40:H49"/>
    <mergeCell ref="D53:E53"/>
    <mergeCell ref="D50:E50"/>
    <mergeCell ref="D51:E51"/>
    <mergeCell ref="D18:E25"/>
    <mergeCell ref="F18:F25"/>
    <mergeCell ref="G18:G25"/>
    <mergeCell ref="H18:H25"/>
    <mergeCell ref="D10:E17"/>
    <mergeCell ref="F10:F17"/>
    <mergeCell ref="G10:G17"/>
    <mergeCell ref="H10:H17"/>
    <mergeCell ref="C3:H3"/>
    <mergeCell ref="C4:H4"/>
    <mergeCell ref="C5:H5"/>
    <mergeCell ref="D7:E7"/>
    <mergeCell ref="D9:E9"/>
    <mergeCell ref="C6:D6"/>
    <mergeCell ref="D8:E8"/>
  </mergeCells>
  <printOptions/>
  <pageMargins left="0.25" right="0.25" top="0.17" bottom="0.17" header="0.17" footer="0.17"/>
  <pageSetup horizontalDpi="600" verticalDpi="600" orientation="portrait"/>
</worksheet>
</file>

<file path=xl/worksheets/sheet6.xml><?xml version="1.0" encoding="utf-8"?>
<worksheet xmlns="http://schemas.openxmlformats.org/spreadsheetml/2006/main" xmlns:r="http://schemas.openxmlformats.org/officeDocument/2006/relationships">
  <dimension ref="B2:E29"/>
  <sheetViews>
    <sheetView zoomScale="90" zoomScaleNormal="90" zoomScalePageLayoutView="0" workbookViewId="0" topLeftCell="A22">
      <selection activeCell="I8" sqref="I8"/>
    </sheetView>
  </sheetViews>
  <sheetFormatPr defaultColWidth="9.140625" defaultRowHeight="15"/>
  <cols>
    <col min="1" max="1" width="1.28515625" style="0" customWidth="1"/>
    <col min="2" max="2" width="2.00390625" style="0" customWidth="1"/>
    <col min="3" max="3" width="43.00390625" style="0" customWidth="1"/>
    <col min="4" max="4" width="64.8515625" style="0" customWidth="1"/>
    <col min="5" max="5" width="9.28125" style="0" customWidth="1"/>
    <col min="6" max="6" width="9.00390625" style="0" customWidth="1"/>
  </cols>
  <sheetData>
    <row r="1" ht="15.75" thickBot="1"/>
    <row r="2" spans="2:5" ht="15.75" thickBot="1">
      <c r="B2" s="109"/>
      <c r="C2" s="68"/>
      <c r="D2" s="68"/>
      <c r="E2" s="69"/>
    </row>
    <row r="3" spans="2:5" ht="19.5" thickBot="1">
      <c r="B3" s="110"/>
      <c r="C3" s="554" t="s">
        <v>257</v>
      </c>
      <c r="D3" s="555"/>
      <c r="E3" s="111"/>
    </row>
    <row r="4" spans="2:5" ht="15">
      <c r="B4" s="110"/>
      <c r="C4" s="112"/>
      <c r="D4" s="112"/>
      <c r="E4" s="111"/>
    </row>
    <row r="5" spans="2:5" ht="15.75" thickBot="1">
      <c r="B5" s="110"/>
      <c r="C5" s="113" t="s">
        <v>293</v>
      </c>
      <c r="D5" s="112"/>
      <c r="E5" s="111"/>
    </row>
    <row r="6" spans="2:5" ht="15.75" thickBot="1">
      <c r="B6" s="110"/>
      <c r="C6" s="121" t="s">
        <v>258</v>
      </c>
      <c r="D6" s="122" t="s">
        <v>259</v>
      </c>
      <c r="E6" s="111"/>
    </row>
    <row r="7" spans="2:5" ht="195.75" thickBot="1">
      <c r="B7" s="110"/>
      <c r="C7" s="114" t="s">
        <v>297</v>
      </c>
      <c r="D7" s="195" t="s">
        <v>356</v>
      </c>
      <c r="E7" s="111"/>
    </row>
    <row r="8" spans="2:5" ht="409.5" customHeight="1" thickBot="1">
      <c r="B8" s="110"/>
      <c r="C8" s="116" t="s">
        <v>298</v>
      </c>
      <c r="D8" s="305" t="s">
        <v>659</v>
      </c>
      <c r="E8" s="111"/>
    </row>
    <row r="9" spans="2:5" ht="60" customHeight="1" thickBot="1">
      <c r="B9" s="110"/>
      <c r="C9" s="117" t="s">
        <v>260</v>
      </c>
      <c r="D9" s="118" t="s">
        <v>397</v>
      </c>
      <c r="E9" s="111"/>
    </row>
    <row r="10" spans="2:5" ht="75.75" thickBot="1">
      <c r="B10" s="110"/>
      <c r="C10" s="114" t="s">
        <v>273</v>
      </c>
      <c r="D10" s="115" t="s">
        <v>526</v>
      </c>
      <c r="E10" s="111"/>
    </row>
    <row r="11" spans="2:5" ht="15">
      <c r="B11" s="110"/>
      <c r="C11" s="112"/>
      <c r="D11" s="112"/>
      <c r="E11" s="111"/>
    </row>
    <row r="12" spans="2:5" ht="15.75" thickBot="1">
      <c r="B12" s="110"/>
      <c r="C12" s="556" t="s">
        <v>294</v>
      </c>
      <c r="D12" s="556"/>
      <c r="E12" s="111"/>
    </row>
    <row r="13" spans="2:5" ht="15.75" thickBot="1">
      <c r="B13" s="110"/>
      <c r="C13" s="123" t="s">
        <v>261</v>
      </c>
      <c r="D13" s="123" t="s">
        <v>259</v>
      </c>
      <c r="E13" s="111"/>
    </row>
    <row r="14" spans="2:5" ht="15.75" thickBot="1">
      <c r="B14" s="110"/>
      <c r="C14" s="553" t="s">
        <v>295</v>
      </c>
      <c r="D14" s="553"/>
      <c r="E14" s="111"/>
    </row>
    <row r="15" spans="2:5" ht="90.75" thickBot="1">
      <c r="B15" s="110"/>
      <c r="C15" s="117" t="s">
        <v>299</v>
      </c>
      <c r="D15" s="299" t="s">
        <v>514</v>
      </c>
      <c r="E15" s="111"/>
    </row>
    <row r="16" spans="2:5" ht="60.75" thickBot="1">
      <c r="B16" s="110"/>
      <c r="C16" s="117" t="s">
        <v>300</v>
      </c>
      <c r="D16" s="299" t="s">
        <v>513</v>
      </c>
      <c r="E16" s="111"/>
    </row>
    <row r="17" spans="2:5" ht="15.75" thickBot="1">
      <c r="B17" s="110"/>
      <c r="C17" s="553" t="s">
        <v>296</v>
      </c>
      <c r="D17" s="553"/>
      <c r="E17" s="111"/>
    </row>
    <row r="18" spans="2:5" ht="90.75" thickBot="1">
      <c r="B18" s="110"/>
      <c r="C18" s="117" t="s">
        <v>301</v>
      </c>
      <c r="D18" s="299" t="s">
        <v>516</v>
      </c>
      <c r="E18" s="111"/>
    </row>
    <row r="19" spans="2:5" ht="75.75" thickBot="1">
      <c r="B19" s="110"/>
      <c r="C19" s="117" t="s">
        <v>292</v>
      </c>
      <c r="D19" s="299" t="s">
        <v>515</v>
      </c>
      <c r="E19" s="111"/>
    </row>
    <row r="20" spans="2:5" ht="15.75" thickBot="1">
      <c r="B20" s="110"/>
      <c r="C20" s="553" t="s">
        <v>262</v>
      </c>
      <c r="D20" s="553"/>
      <c r="E20" s="111"/>
    </row>
    <row r="21" spans="2:5" ht="144" customHeight="1" thickBot="1">
      <c r="B21" s="110"/>
      <c r="C21" s="119" t="s">
        <v>263</v>
      </c>
      <c r="D21" s="299" t="s">
        <v>509</v>
      </c>
      <c r="E21" s="111"/>
    </row>
    <row r="22" spans="2:5" ht="125.25" customHeight="1" thickBot="1">
      <c r="B22" s="110"/>
      <c r="C22" s="119" t="s">
        <v>264</v>
      </c>
      <c r="D22" s="299" t="s">
        <v>510</v>
      </c>
      <c r="E22" s="111"/>
    </row>
    <row r="23" spans="2:5" ht="120.75" thickBot="1">
      <c r="B23" s="110"/>
      <c r="C23" s="119" t="s">
        <v>265</v>
      </c>
      <c r="D23" s="299" t="s">
        <v>511</v>
      </c>
      <c r="E23" s="111"/>
    </row>
    <row r="24" spans="2:5" ht="15.75" thickBot="1">
      <c r="B24" s="110"/>
      <c r="C24" s="553" t="s">
        <v>266</v>
      </c>
      <c r="D24" s="553"/>
      <c r="E24" s="111"/>
    </row>
    <row r="25" spans="2:5" ht="75.75" thickBot="1">
      <c r="B25" s="110"/>
      <c r="C25" s="117" t="s">
        <v>302</v>
      </c>
      <c r="D25" s="299" t="s">
        <v>512</v>
      </c>
      <c r="E25" s="111"/>
    </row>
    <row r="26" spans="2:5" ht="30.75" thickBot="1">
      <c r="B26" s="110"/>
      <c r="C26" s="117" t="s">
        <v>303</v>
      </c>
      <c r="D26" s="300" t="s">
        <v>508</v>
      </c>
      <c r="E26" s="111"/>
    </row>
    <row r="27" spans="2:5" ht="75.75" thickBot="1">
      <c r="B27" s="110"/>
      <c r="C27" s="117" t="s">
        <v>267</v>
      </c>
      <c r="D27" s="299" t="s">
        <v>507</v>
      </c>
      <c r="E27" s="111"/>
    </row>
    <row r="28" spans="2:5" ht="45.75" thickBot="1">
      <c r="B28" s="110"/>
      <c r="C28" s="117" t="s">
        <v>304</v>
      </c>
      <c r="D28" s="300" t="s">
        <v>508</v>
      </c>
      <c r="E28" s="111"/>
    </row>
    <row r="29" spans="2:5" ht="15.75" thickBot="1">
      <c r="B29" s="145"/>
      <c r="C29" s="120"/>
      <c r="D29" s="120"/>
      <c r="E29" s="146"/>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worksheet>
</file>

<file path=xl/worksheets/sheet7.xml><?xml version="1.0" encoding="utf-8"?>
<worksheet xmlns="http://schemas.openxmlformats.org/spreadsheetml/2006/main" xmlns:r="http://schemas.openxmlformats.org/officeDocument/2006/relationships">
  <sheetPr>
    <pageSetUpPr fitToPage="1"/>
  </sheetPr>
  <dimension ref="B2:S136"/>
  <sheetViews>
    <sheetView showGridLines="0" zoomScale="90" zoomScaleNormal="90" zoomScalePageLayoutView="0" workbookViewId="0" topLeftCell="A1">
      <selection activeCell="D15" sqref="D15"/>
    </sheetView>
  </sheetViews>
  <sheetFormatPr defaultColWidth="11.421875" defaultRowHeight="15"/>
  <cols>
    <col min="1" max="1" width="3.00390625" style="147" customWidth="1"/>
    <col min="2" max="2" width="28.421875" style="147" customWidth="1"/>
    <col min="3" max="3" width="50.421875" style="147" customWidth="1"/>
    <col min="4" max="4" width="34.28125" style="147" customWidth="1"/>
    <col min="5" max="5" width="32.00390625" style="147" customWidth="1"/>
    <col min="6" max="6" width="26.7109375" style="147" customWidth="1"/>
    <col min="7" max="7" width="26.421875" style="147" bestFit="1" customWidth="1"/>
    <col min="8" max="8" width="30.00390625" style="147" customWidth="1"/>
    <col min="9" max="9" width="26.140625" style="147" customWidth="1"/>
    <col min="10" max="10" width="25.8515625" style="147" customWidth="1"/>
    <col min="11" max="11" width="31.00390625" style="147" bestFit="1" customWidth="1"/>
    <col min="12" max="12" width="30.28125" style="147" customWidth="1"/>
    <col min="13" max="13" width="27.140625" style="147" bestFit="1" customWidth="1"/>
    <col min="14" max="14" width="25.00390625" style="147" customWidth="1"/>
    <col min="15" max="15" width="25.8515625" style="147" bestFit="1" customWidth="1"/>
    <col min="16" max="16" width="30.28125" style="147" customWidth="1"/>
    <col min="17" max="17" width="27.140625" style="147" bestFit="1" customWidth="1"/>
    <col min="18" max="18" width="24.28125" style="147" customWidth="1"/>
    <col min="19" max="19" width="23.140625" style="147" bestFit="1" customWidth="1"/>
    <col min="20" max="20" width="27.7109375" style="147" customWidth="1"/>
    <col min="21" max="16384" width="11.421875" style="147" customWidth="1"/>
  </cols>
  <sheetData>
    <row r="1" ht="15.75" thickBot="1"/>
    <row r="2" spans="2:19" ht="26.25">
      <c r="B2" s="97"/>
      <c r="C2" s="559"/>
      <c r="D2" s="559"/>
      <c r="E2" s="559"/>
      <c r="F2" s="559"/>
      <c r="G2" s="559"/>
      <c r="H2" s="91"/>
      <c r="I2" s="91"/>
      <c r="J2" s="91"/>
      <c r="K2" s="91"/>
      <c r="L2" s="91"/>
      <c r="M2" s="91"/>
      <c r="N2" s="91"/>
      <c r="O2" s="91"/>
      <c r="P2" s="91"/>
      <c r="Q2" s="91"/>
      <c r="R2" s="91"/>
      <c r="S2" s="92"/>
    </row>
    <row r="3" spans="2:19" ht="26.25">
      <c r="B3" s="98"/>
      <c r="C3" s="565" t="s">
        <v>283</v>
      </c>
      <c r="D3" s="566"/>
      <c r="E3" s="566"/>
      <c r="F3" s="566"/>
      <c r="G3" s="567"/>
      <c r="H3" s="94"/>
      <c r="I3" s="94"/>
      <c r="J3" s="94"/>
      <c r="K3" s="94"/>
      <c r="L3" s="94"/>
      <c r="M3" s="94"/>
      <c r="N3" s="94"/>
      <c r="O3" s="94"/>
      <c r="P3" s="94"/>
      <c r="Q3" s="94"/>
      <c r="R3" s="94"/>
      <c r="S3" s="96"/>
    </row>
    <row r="4" spans="2:19" ht="26.25">
      <c r="B4" s="98"/>
      <c r="C4" s="99"/>
      <c r="D4" s="99"/>
      <c r="E4" s="99"/>
      <c r="F4" s="99"/>
      <c r="G4" s="99"/>
      <c r="H4" s="94"/>
      <c r="I4" s="94"/>
      <c r="J4" s="94"/>
      <c r="K4" s="94"/>
      <c r="L4" s="94"/>
      <c r="M4" s="94"/>
      <c r="N4" s="94"/>
      <c r="O4" s="94"/>
      <c r="P4" s="94"/>
      <c r="Q4" s="94"/>
      <c r="R4" s="94"/>
      <c r="S4" s="96"/>
    </row>
    <row r="5" spans="2:19" ht="15.75" thickBot="1">
      <c r="B5" s="93"/>
      <c r="C5" s="94"/>
      <c r="D5" s="94"/>
      <c r="E5" s="94"/>
      <c r="F5" s="94"/>
      <c r="G5" s="94"/>
      <c r="H5" s="94"/>
      <c r="I5" s="94"/>
      <c r="J5" s="94"/>
      <c r="K5" s="94"/>
      <c r="L5" s="94"/>
      <c r="M5" s="94"/>
      <c r="N5" s="94"/>
      <c r="O5" s="94"/>
      <c r="P5" s="94"/>
      <c r="Q5" s="94"/>
      <c r="R5" s="94"/>
      <c r="S5" s="96"/>
    </row>
    <row r="6" spans="2:19" ht="16.5" thickBot="1">
      <c r="B6" s="560" t="s">
        <v>305</v>
      </c>
      <c r="C6" s="561"/>
      <c r="D6" s="561"/>
      <c r="E6" s="561"/>
      <c r="F6" s="561"/>
      <c r="G6" s="561"/>
      <c r="H6" s="148"/>
      <c r="I6" s="148"/>
      <c r="J6" s="148"/>
      <c r="K6" s="148"/>
      <c r="L6" s="148"/>
      <c r="M6" s="148"/>
      <c r="N6" s="148"/>
      <c r="O6" s="148"/>
      <c r="P6" s="148"/>
      <c r="Q6" s="148"/>
      <c r="R6" s="148"/>
      <c r="S6" s="149"/>
    </row>
    <row r="7" spans="2:19" ht="15.75">
      <c r="B7" s="560" t="s">
        <v>307</v>
      </c>
      <c r="C7" s="562"/>
      <c r="D7" s="562"/>
      <c r="E7" s="562"/>
      <c r="F7" s="562"/>
      <c r="G7" s="562"/>
      <c r="H7" s="148"/>
      <c r="I7" s="148"/>
      <c r="J7" s="148"/>
      <c r="K7" s="148"/>
      <c r="L7" s="148"/>
      <c r="M7" s="148"/>
      <c r="N7" s="148"/>
      <c r="O7" s="148"/>
      <c r="P7" s="148"/>
      <c r="Q7" s="148"/>
      <c r="R7" s="148"/>
      <c r="S7" s="149"/>
    </row>
    <row r="8" spans="2:19" ht="15.75" thickBot="1">
      <c r="B8" s="563" t="s">
        <v>238</v>
      </c>
      <c r="C8" s="564"/>
      <c r="D8" s="564"/>
      <c r="E8" s="564"/>
      <c r="F8" s="564"/>
      <c r="G8" s="564"/>
      <c r="H8" s="150"/>
      <c r="I8" s="150"/>
      <c r="J8" s="150"/>
      <c r="K8" s="150"/>
      <c r="L8" s="150"/>
      <c r="M8" s="150"/>
      <c r="N8" s="150"/>
      <c r="O8" s="150"/>
      <c r="P8" s="150"/>
      <c r="Q8" s="150"/>
      <c r="R8" s="150"/>
      <c r="S8" s="151"/>
    </row>
    <row r="9" ht="15"/>
    <row r="10" spans="2:3" ht="21">
      <c r="B10" s="568" t="s">
        <v>528</v>
      </c>
      <c r="C10" s="568"/>
    </row>
    <row r="11" ht="15.75" thickBot="1"/>
    <row r="12" spans="2:3" ht="15.75" thickBot="1">
      <c r="B12" s="319" t="s">
        <v>529</v>
      </c>
      <c r="C12" s="320">
        <v>79525</v>
      </c>
    </row>
    <row r="13" spans="2:3" ht="15.75" thickBot="1">
      <c r="B13" s="319" t="s">
        <v>276</v>
      </c>
      <c r="C13" s="321" t="s">
        <v>311</v>
      </c>
    </row>
    <row r="14" spans="2:3" ht="15.75" thickBot="1">
      <c r="B14" s="319" t="s">
        <v>530</v>
      </c>
      <c r="C14" s="321" t="s">
        <v>306</v>
      </c>
    </row>
    <row r="15" spans="2:3" ht="15.75" thickBot="1">
      <c r="B15" s="319" t="s">
        <v>531</v>
      </c>
      <c r="C15" s="321" t="s">
        <v>156</v>
      </c>
    </row>
    <row r="16" spans="2:3" ht="15.75" thickBot="1">
      <c r="B16" s="319" t="s">
        <v>532</v>
      </c>
      <c r="C16" s="321" t="s">
        <v>533</v>
      </c>
    </row>
    <row r="17" spans="2:3" ht="15.75" thickBot="1">
      <c r="B17" s="319" t="s">
        <v>534</v>
      </c>
      <c r="C17" s="321" t="s">
        <v>535</v>
      </c>
    </row>
    <row r="18" ht="15.75" thickBot="1"/>
    <row r="19" spans="4:19" ht="15.75" thickBot="1">
      <c r="D19" s="569" t="s">
        <v>536</v>
      </c>
      <c r="E19" s="570"/>
      <c r="F19" s="570"/>
      <c r="G19" s="571"/>
      <c r="H19" s="569" t="s">
        <v>537</v>
      </c>
      <c r="I19" s="570"/>
      <c r="J19" s="570"/>
      <c r="K19" s="571"/>
      <c r="L19" s="569" t="s">
        <v>538</v>
      </c>
      <c r="M19" s="570"/>
      <c r="N19" s="570"/>
      <c r="O19" s="571"/>
      <c r="P19" s="569" t="s">
        <v>539</v>
      </c>
      <c r="Q19" s="570"/>
      <c r="R19" s="570"/>
      <c r="S19" s="571"/>
    </row>
    <row r="20" spans="2:19" ht="36.75" thickBot="1">
      <c r="B20" s="572" t="s">
        <v>540</v>
      </c>
      <c r="C20" s="575" t="s">
        <v>541</v>
      </c>
      <c r="D20" s="322"/>
      <c r="E20" s="323" t="s">
        <v>542</v>
      </c>
      <c r="F20" s="324" t="s">
        <v>543</v>
      </c>
      <c r="G20" s="325" t="s">
        <v>544</v>
      </c>
      <c r="H20" s="322"/>
      <c r="I20" s="323" t="s">
        <v>542</v>
      </c>
      <c r="J20" s="324" t="s">
        <v>543</v>
      </c>
      <c r="K20" s="325" t="s">
        <v>544</v>
      </c>
      <c r="L20" s="322"/>
      <c r="M20" s="323" t="s">
        <v>542</v>
      </c>
      <c r="N20" s="324" t="s">
        <v>543</v>
      </c>
      <c r="O20" s="325" t="s">
        <v>544</v>
      </c>
      <c r="P20" s="322"/>
      <c r="Q20" s="323" t="s">
        <v>542</v>
      </c>
      <c r="R20" s="324" t="s">
        <v>543</v>
      </c>
      <c r="S20" s="325" t="s">
        <v>544</v>
      </c>
    </row>
    <row r="21" spans="2:19" ht="15">
      <c r="B21" s="573"/>
      <c r="C21" s="576"/>
      <c r="D21" s="326" t="s">
        <v>545</v>
      </c>
      <c r="E21" s="327">
        <v>0</v>
      </c>
      <c r="F21" s="328">
        <v>0</v>
      </c>
      <c r="G21" s="329">
        <v>0</v>
      </c>
      <c r="H21" s="330" t="s">
        <v>545</v>
      </c>
      <c r="I21" s="327">
        <v>184848</v>
      </c>
      <c r="J21" s="328">
        <v>98007</v>
      </c>
      <c r="K21" s="329">
        <v>86841</v>
      </c>
      <c r="L21" s="326" t="s">
        <v>545</v>
      </c>
      <c r="M21" s="331">
        <v>53552</v>
      </c>
      <c r="N21" s="332">
        <v>27500</v>
      </c>
      <c r="O21" s="333">
        <v>26052</v>
      </c>
      <c r="P21" s="326" t="s">
        <v>545</v>
      </c>
      <c r="Q21" s="331"/>
      <c r="R21" s="332"/>
      <c r="S21" s="333"/>
    </row>
    <row r="22" spans="2:19" ht="15">
      <c r="B22" s="573"/>
      <c r="C22" s="576"/>
      <c r="D22" s="334" t="s">
        <v>546</v>
      </c>
      <c r="E22" s="335">
        <v>0</v>
      </c>
      <c r="F22" s="335">
        <v>0</v>
      </c>
      <c r="G22" s="336">
        <v>0</v>
      </c>
      <c r="H22" s="337" t="s">
        <v>546</v>
      </c>
      <c r="I22" s="335">
        <v>0.4846</v>
      </c>
      <c r="J22" s="335">
        <v>0.4837</v>
      </c>
      <c r="K22" s="336">
        <v>0.4857</v>
      </c>
      <c r="L22" s="334" t="s">
        <v>546</v>
      </c>
      <c r="M22" s="338">
        <v>0.459</v>
      </c>
      <c r="N22" s="338">
        <v>0.453</v>
      </c>
      <c r="O22" s="339">
        <v>0.4657</v>
      </c>
      <c r="P22" s="334" t="s">
        <v>546</v>
      </c>
      <c r="Q22" s="338"/>
      <c r="R22" s="338"/>
      <c r="S22" s="339"/>
    </row>
    <row r="23" spans="2:19" ht="15">
      <c r="B23" s="574"/>
      <c r="C23" s="577"/>
      <c r="D23" s="334" t="s">
        <v>547</v>
      </c>
      <c r="E23" s="335">
        <v>0</v>
      </c>
      <c r="F23" s="335">
        <v>0</v>
      </c>
      <c r="G23" s="336">
        <v>0</v>
      </c>
      <c r="H23" s="337" t="s">
        <v>547</v>
      </c>
      <c r="I23" s="338"/>
      <c r="J23" s="338"/>
      <c r="K23" s="339"/>
      <c r="L23" s="334" t="s">
        <v>547</v>
      </c>
      <c r="M23" s="338">
        <v>0.065</v>
      </c>
      <c r="N23" s="338">
        <v>0.08</v>
      </c>
      <c r="O23" s="339">
        <v>0.05</v>
      </c>
      <c r="P23" s="334" t="s">
        <v>547</v>
      </c>
      <c r="Q23" s="338"/>
      <c r="R23" s="338"/>
      <c r="S23" s="339"/>
    </row>
    <row r="24" spans="2:19" ht="15.75" thickBot="1">
      <c r="B24" s="340"/>
      <c r="C24" s="340"/>
      <c r="Q24" s="341"/>
      <c r="R24" s="341"/>
      <c r="S24" s="341"/>
    </row>
    <row r="25" spans="2:19" ht="15.75" thickBot="1">
      <c r="B25" s="340"/>
      <c r="C25" s="340"/>
      <c r="D25" s="569" t="s">
        <v>536</v>
      </c>
      <c r="E25" s="570"/>
      <c r="F25" s="570"/>
      <c r="G25" s="571"/>
      <c r="H25" s="569" t="s">
        <v>537</v>
      </c>
      <c r="I25" s="570"/>
      <c r="J25" s="570"/>
      <c r="K25" s="571"/>
      <c r="L25" s="569" t="s">
        <v>538</v>
      </c>
      <c r="M25" s="570"/>
      <c r="N25" s="570"/>
      <c r="O25" s="571"/>
      <c r="P25" s="569" t="s">
        <v>539</v>
      </c>
      <c r="Q25" s="570"/>
      <c r="R25" s="570"/>
      <c r="S25" s="571"/>
    </row>
    <row r="26" spans="2:19" ht="36">
      <c r="B26" s="572" t="s">
        <v>548</v>
      </c>
      <c r="C26" s="572" t="s">
        <v>549</v>
      </c>
      <c r="D26" s="557" t="s">
        <v>550</v>
      </c>
      <c r="E26" s="558"/>
      <c r="F26" s="342" t="s">
        <v>551</v>
      </c>
      <c r="G26" s="343" t="s">
        <v>552</v>
      </c>
      <c r="H26" s="557" t="s">
        <v>550</v>
      </c>
      <c r="I26" s="558"/>
      <c r="J26" s="342" t="s">
        <v>551</v>
      </c>
      <c r="K26" s="343" t="s">
        <v>552</v>
      </c>
      <c r="L26" s="557" t="s">
        <v>550</v>
      </c>
      <c r="M26" s="558"/>
      <c r="N26" s="342" t="s">
        <v>551</v>
      </c>
      <c r="O26" s="343" t="s">
        <v>552</v>
      </c>
      <c r="P26" s="557" t="s">
        <v>550</v>
      </c>
      <c r="Q26" s="558"/>
      <c r="R26" s="342" t="s">
        <v>551</v>
      </c>
      <c r="S26" s="343" t="s">
        <v>552</v>
      </c>
    </row>
    <row r="27" spans="2:19" ht="15">
      <c r="B27" s="573"/>
      <c r="C27" s="573"/>
      <c r="D27" s="344" t="s">
        <v>545</v>
      </c>
      <c r="E27" s="345"/>
      <c r="F27" s="578"/>
      <c r="G27" s="580"/>
      <c r="H27" s="344" t="s">
        <v>545</v>
      </c>
      <c r="I27" s="346"/>
      <c r="J27" s="582"/>
      <c r="K27" s="584"/>
      <c r="L27" s="344" t="s">
        <v>545</v>
      </c>
      <c r="M27" s="346"/>
      <c r="N27" s="582"/>
      <c r="O27" s="584"/>
      <c r="P27" s="344" t="s">
        <v>545</v>
      </c>
      <c r="Q27" s="346"/>
      <c r="R27" s="582"/>
      <c r="S27" s="584"/>
    </row>
    <row r="28" spans="2:19" ht="15">
      <c r="B28" s="574"/>
      <c r="C28" s="574"/>
      <c r="D28" s="347" t="s">
        <v>553</v>
      </c>
      <c r="E28" s="348"/>
      <c r="F28" s="579"/>
      <c r="G28" s="581"/>
      <c r="H28" s="347" t="s">
        <v>553</v>
      </c>
      <c r="I28" s="349"/>
      <c r="J28" s="583"/>
      <c r="K28" s="585"/>
      <c r="L28" s="347" t="s">
        <v>553</v>
      </c>
      <c r="M28" s="349"/>
      <c r="N28" s="583"/>
      <c r="O28" s="585"/>
      <c r="P28" s="347" t="s">
        <v>553</v>
      </c>
      <c r="Q28" s="349"/>
      <c r="R28" s="583"/>
      <c r="S28" s="585"/>
    </row>
    <row r="29" spans="2:19" ht="36">
      <c r="B29" s="586" t="s">
        <v>554</v>
      </c>
      <c r="C29" s="589" t="s">
        <v>555</v>
      </c>
      <c r="D29" s="350" t="s">
        <v>556</v>
      </c>
      <c r="E29" s="351" t="s">
        <v>534</v>
      </c>
      <c r="F29" s="351" t="s">
        <v>557</v>
      </c>
      <c r="G29" s="352" t="s">
        <v>558</v>
      </c>
      <c r="H29" s="350" t="s">
        <v>556</v>
      </c>
      <c r="I29" s="351" t="s">
        <v>534</v>
      </c>
      <c r="J29" s="351" t="s">
        <v>557</v>
      </c>
      <c r="K29" s="352" t="s">
        <v>558</v>
      </c>
      <c r="L29" s="350" t="s">
        <v>556</v>
      </c>
      <c r="M29" s="351" t="s">
        <v>534</v>
      </c>
      <c r="N29" s="351" t="s">
        <v>557</v>
      </c>
      <c r="O29" s="352" t="s">
        <v>558</v>
      </c>
      <c r="P29" s="350" t="s">
        <v>556</v>
      </c>
      <c r="Q29" s="351" t="s">
        <v>534</v>
      </c>
      <c r="R29" s="351" t="s">
        <v>557</v>
      </c>
      <c r="S29" s="352" t="s">
        <v>558</v>
      </c>
    </row>
    <row r="30" spans="2:19" ht="15">
      <c r="B30" s="587"/>
      <c r="C30" s="590"/>
      <c r="D30" s="353"/>
      <c r="E30" s="354"/>
      <c r="F30" s="354"/>
      <c r="G30" s="355"/>
      <c r="H30" s="356"/>
      <c r="I30" s="357"/>
      <c r="J30" s="356"/>
      <c r="K30" s="358"/>
      <c r="L30" s="356"/>
      <c r="M30" s="357"/>
      <c r="N30" s="356"/>
      <c r="O30" s="358"/>
      <c r="P30" s="356"/>
      <c r="Q30" s="357"/>
      <c r="R30" s="356"/>
      <c r="S30" s="358"/>
    </row>
    <row r="31" spans="2:19" ht="36">
      <c r="B31" s="587"/>
      <c r="C31" s="590"/>
      <c r="D31" s="350" t="s">
        <v>556</v>
      </c>
      <c r="E31" s="351" t="s">
        <v>534</v>
      </c>
      <c r="F31" s="351" t="s">
        <v>557</v>
      </c>
      <c r="G31" s="352" t="s">
        <v>558</v>
      </c>
      <c r="H31" s="350" t="s">
        <v>556</v>
      </c>
      <c r="I31" s="351" t="s">
        <v>534</v>
      </c>
      <c r="J31" s="351" t="s">
        <v>557</v>
      </c>
      <c r="K31" s="352" t="s">
        <v>558</v>
      </c>
      <c r="L31" s="350" t="s">
        <v>556</v>
      </c>
      <c r="M31" s="351" t="s">
        <v>534</v>
      </c>
      <c r="N31" s="351" t="s">
        <v>557</v>
      </c>
      <c r="O31" s="352" t="s">
        <v>558</v>
      </c>
      <c r="P31" s="350" t="s">
        <v>556</v>
      </c>
      <c r="Q31" s="351" t="s">
        <v>534</v>
      </c>
      <c r="R31" s="351" t="s">
        <v>557</v>
      </c>
      <c r="S31" s="352" t="s">
        <v>558</v>
      </c>
    </row>
    <row r="32" spans="2:19" ht="15">
      <c r="B32" s="587"/>
      <c r="C32" s="590"/>
      <c r="D32" s="353"/>
      <c r="E32" s="354"/>
      <c r="F32" s="354"/>
      <c r="G32" s="355"/>
      <c r="H32" s="356"/>
      <c r="I32" s="357"/>
      <c r="J32" s="356"/>
      <c r="K32" s="358"/>
      <c r="L32" s="356"/>
      <c r="M32" s="357"/>
      <c r="N32" s="356"/>
      <c r="O32" s="358"/>
      <c r="P32" s="356"/>
      <c r="Q32" s="357"/>
      <c r="R32" s="356"/>
      <c r="S32" s="358"/>
    </row>
    <row r="33" spans="2:19" ht="36">
      <c r="B33" s="587"/>
      <c r="C33" s="590"/>
      <c r="D33" s="350" t="s">
        <v>556</v>
      </c>
      <c r="E33" s="351" t="s">
        <v>534</v>
      </c>
      <c r="F33" s="351" t="s">
        <v>557</v>
      </c>
      <c r="G33" s="352" t="s">
        <v>558</v>
      </c>
      <c r="H33" s="350" t="s">
        <v>556</v>
      </c>
      <c r="I33" s="351" t="s">
        <v>534</v>
      </c>
      <c r="J33" s="351" t="s">
        <v>557</v>
      </c>
      <c r="K33" s="352" t="s">
        <v>558</v>
      </c>
      <c r="L33" s="350" t="s">
        <v>556</v>
      </c>
      <c r="M33" s="351" t="s">
        <v>534</v>
      </c>
      <c r="N33" s="351" t="s">
        <v>557</v>
      </c>
      <c r="O33" s="352" t="s">
        <v>558</v>
      </c>
      <c r="P33" s="350" t="s">
        <v>556</v>
      </c>
      <c r="Q33" s="351" t="s">
        <v>534</v>
      </c>
      <c r="R33" s="351" t="s">
        <v>557</v>
      </c>
      <c r="S33" s="352" t="s">
        <v>558</v>
      </c>
    </row>
    <row r="34" spans="2:19" ht="15">
      <c r="B34" s="587"/>
      <c r="C34" s="590"/>
      <c r="D34" s="353"/>
      <c r="E34" s="354"/>
      <c r="F34" s="354"/>
      <c r="G34" s="355"/>
      <c r="H34" s="356"/>
      <c r="I34" s="357"/>
      <c r="J34" s="356"/>
      <c r="K34" s="358"/>
      <c r="L34" s="356"/>
      <c r="M34" s="357"/>
      <c r="N34" s="356"/>
      <c r="O34" s="358"/>
      <c r="P34" s="356"/>
      <c r="Q34" s="357"/>
      <c r="R34" s="356"/>
      <c r="S34" s="358"/>
    </row>
    <row r="35" spans="2:19" ht="36">
      <c r="B35" s="587"/>
      <c r="C35" s="590"/>
      <c r="D35" s="350" t="s">
        <v>556</v>
      </c>
      <c r="E35" s="351" t="s">
        <v>534</v>
      </c>
      <c r="F35" s="351" t="s">
        <v>557</v>
      </c>
      <c r="G35" s="352" t="s">
        <v>558</v>
      </c>
      <c r="H35" s="350" t="s">
        <v>556</v>
      </c>
      <c r="I35" s="351" t="s">
        <v>534</v>
      </c>
      <c r="J35" s="351" t="s">
        <v>557</v>
      </c>
      <c r="K35" s="352" t="s">
        <v>558</v>
      </c>
      <c r="L35" s="350" t="s">
        <v>556</v>
      </c>
      <c r="M35" s="351" t="s">
        <v>534</v>
      </c>
      <c r="N35" s="351" t="s">
        <v>557</v>
      </c>
      <c r="O35" s="352" t="s">
        <v>558</v>
      </c>
      <c r="P35" s="350" t="s">
        <v>556</v>
      </c>
      <c r="Q35" s="351" t="s">
        <v>534</v>
      </c>
      <c r="R35" s="351" t="s">
        <v>557</v>
      </c>
      <c r="S35" s="352" t="s">
        <v>558</v>
      </c>
    </row>
    <row r="36" spans="2:19" ht="15">
      <c r="B36" s="587"/>
      <c r="C36" s="590"/>
      <c r="D36" s="353"/>
      <c r="E36" s="354"/>
      <c r="F36" s="354"/>
      <c r="G36" s="355"/>
      <c r="H36" s="356"/>
      <c r="I36" s="357"/>
      <c r="J36" s="356"/>
      <c r="K36" s="358"/>
      <c r="L36" s="356"/>
      <c r="M36" s="357"/>
      <c r="N36" s="356"/>
      <c r="O36" s="358"/>
      <c r="P36" s="356"/>
      <c r="Q36" s="357"/>
      <c r="R36" s="356"/>
      <c r="S36" s="358"/>
    </row>
    <row r="37" spans="2:19" ht="36">
      <c r="B37" s="587"/>
      <c r="C37" s="590"/>
      <c r="D37" s="350" t="s">
        <v>556</v>
      </c>
      <c r="E37" s="351" t="s">
        <v>534</v>
      </c>
      <c r="F37" s="351" t="s">
        <v>557</v>
      </c>
      <c r="G37" s="352" t="s">
        <v>558</v>
      </c>
      <c r="H37" s="350" t="s">
        <v>556</v>
      </c>
      <c r="I37" s="351" t="s">
        <v>534</v>
      </c>
      <c r="J37" s="351" t="s">
        <v>557</v>
      </c>
      <c r="K37" s="352" t="s">
        <v>558</v>
      </c>
      <c r="L37" s="350" t="s">
        <v>556</v>
      </c>
      <c r="M37" s="351" t="s">
        <v>534</v>
      </c>
      <c r="N37" s="351" t="s">
        <v>557</v>
      </c>
      <c r="O37" s="352" t="s">
        <v>558</v>
      </c>
      <c r="P37" s="350" t="s">
        <v>556</v>
      </c>
      <c r="Q37" s="351" t="s">
        <v>534</v>
      </c>
      <c r="R37" s="351" t="s">
        <v>557</v>
      </c>
      <c r="S37" s="352" t="s">
        <v>558</v>
      </c>
    </row>
    <row r="38" spans="2:19" ht="15">
      <c r="B38" s="588"/>
      <c r="C38" s="591"/>
      <c r="D38" s="353"/>
      <c r="E38" s="354"/>
      <c r="F38" s="354"/>
      <c r="G38" s="355"/>
      <c r="H38" s="356"/>
      <c r="I38" s="357"/>
      <c r="J38" s="356"/>
      <c r="K38" s="358"/>
      <c r="L38" s="356"/>
      <c r="M38" s="357"/>
      <c r="N38" s="356"/>
      <c r="O38" s="358"/>
      <c r="P38" s="356"/>
      <c r="Q38" s="357"/>
      <c r="R38" s="356"/>
      <c r="S38" s="358"/>
    </row>
    <row r="39" spans="2:19" ht="24">
      <c r="B39" s="586" t="s">
        <v>559</v>
      </c>
      <c r="C39" s="586" t="s">
        <v>560</v>
      </c>
      <c r="D39" s="351" t="s">
        <v>561</v>
      </c>
      <c r="E39" s="351" t="s">
        <v>562</v>
      </c>
      <c r="F39" s="324" t="s">
        <v>563</v>
      </c>
      <c r="G39" s="359"/>
      <c r="H39" s="351" t="s">
        <v>561</v>
      </c>
      <c r="I39" s="351" t="s">
        <v>562</v>
      </c>
      <c r="J39" s="324" t="s">
        <v>563</v>
      </c>
      <c r="K39" s="360"/>
      <c r="L39" s="351" t="s">
        <v>561</v>
      </c>
      <c r="M39" s="351" t="s">
        <v>562</v>
      </c>
      <c r="N39" s="324" t="s">
        <v>563</v>
      </c>
      <c r="O39" s="360"/>
      <c r="P39" s="351" t="s">
        <v>561</v>
      </c>
      <c r="Q39" s="351" t="s">
        <v>562</v>
      </c>
      <c r="R39" s="324" t="s">
        <v>563</v>
      </c>
      <c r="S39" s="360"/>
    </row>
    <row r="40" spans="2:19" ht="15">
      <c r="B40" s="587"/>
      <c r="C40" s="587"/>
      <c r="D40" s="592">
        <v>0</v>
      </c>
      <c r="E40" s="592"/>
      <c r="F40" s="324" t="s">
        <v>564</v>
      </c>
      <c r="G40" s="361"/>
      <c r="H40" s="594">
        <v>0</v>
      </c>
      <c r="I40" s="594"/>
      <c r="J40" s="324" t="s">
        <v>564</v>
      </c>
      <c r="K40" s="362"/>
      <c r="L40" s="594">
        <v>0</v>
      </c>
      <c r="M40" s="594"/>
      <c r="N40" s="324" t="s">
        <v>564</v>
      </c>
      <c r="O40" s="362"/>
      <c r="P40" s="594"/>
      <c r="Q40" s="594"/>
      <c r="R40" s="324" t="s">
        <v>564</v>
      </c>
      <c r="S40" s="362"/>
    </row>
    <row r="41" spans="2:19" ht="24">
      <c r="B41" s="587"/>
      <c r="C41" s="587"/>
      <c r="D41" s="593"/>
      <c r="E41" s="593"/>
      <c r="F41" s="324" t="s">
        <v>565</v>
      </c>
      <c r="G41" s="355"/>
      <c r="H41" s="595"/>
      <c r="I41" s="595"/>
      <c r="J41" s="324" t="s">
        <v>565</v>
      </c>
      <c r="K41" s="358"/>
      <c r="L41" s="595"/>
      <c r="M41" s="595"/>
      <c r="N41" s="324" t="s">
        <v>565</v>
      </c>
      <c r="O41" s="358"/>
      <c r="P41" s="595"/>
      <c r="Q41" s="595"/>
      <c r="R41" s="324" t="s">
        <v>565</v>
      </c>
      <c r="S41" s="358"/>
    </row>
    <row r="42" spans="2:19" ht="24">
      <c r="B42" s="587"/>
      <c r="C42" s="587"/>
      <c r="D42" s="351" t="s">
        <v>561</v>
      </c>
      <c r="E42" s="351" t="s">
        <v>562</v>
      </c>
      <c r="F42" s="324" t="s">
        <v>563</v>
      </c>
      <c r="G42" s="359"/>
      <c r="H42" s="351" t="s">
        <v>561</v>
      </c>
      <c r="I42" s="351" t="s">
        <v>562</v>
      </c>
      <c r="J42" s="324" t="s">
        <v>563</v>
      </c>
      <c r="K42" s="360"/>
      <c r="L42" s="351" t="s">
        <v>561</v>
      </c>
      <c r="M42" s="351" t="s">
        <v>562</v>
      </c>
      <c r="N42" s="324" t="s">
        <v>563</v>
      </c>
      <c r="O42" s="360"/>
      <c r="P42" s="351" t="s">
        <v>561</v>
      </c>
      <c r="Q42" s="351" t="s">
        <v>562</v>
      </c>
      <c r="R42" s="324" t="s">
        <v>563</v>
      </c>
      <c r="S42" s="360"/>
    </row>
    <row r="43" spans="2:19" ht="15">
      <c r="B43" s="587"/>
      <c r="C43" s="587"/>
      <c r="D43" s="592"/>
      <c r="E43" s="592"/>
      <c r="F43" s="324" t="s">
        <v>564</v>
      </c>
      <c r="G43" s="361"/>
      <c r="H43" s="594"/>
      <c r="I43" s="594"/>
      <c r="J43" s="324" t="s">
        <v>564</v>
      </c>
      <c r="K43" s="362"/>
      <c r="L43" s="594"/>
      <c r="M43" s="594"/>
      <c r="N43" s="324" t="s">
        <v>564</v>
      </c>
      <c r="O43" s="362"/>
      <c r="P43" s="594"/>
      <c r="Q43" s="594"/>
      <c r="R43" s="324" t="s">
        <v>564</v>
      </c>
      <c r="S43" s="362"/>
    </row>
    <row r="44" spans="2:19" ht="24">
      <c r="B44" s="587"/>
      <c r="C44" s="587"/>
      <c r="D44" s="593"/>
      <c r="E44" s="593"/>
      <c r="F44" s="324" t="s">
        <v>565</v>
      </c>
      <c r="G44" s="355"/>
      <c r="H44" s="595"/>
      <c r="I44" s="595"/>
      <c r="J44" s="324" t="s">
        <v>565</v>
      </c>
      <c r="K44" s="358"/>
      <c r="L44" s="595"/>
      <c r="M44" s="595"/>
      <c r="N44" s="324" t="s">
        <v>565</v>
      </c>
      <c r="O44" s="358"/>
      <c r="P44" s="595"/>
      <c r="Q44" s="595"/>
      <c r="R44" s="324" t="s">
        <v>565</v>
      </c>
      <c r="S44" s="358"/>
    </row>
    <row r="45" spans="2:19" ht="24">
      <c r="B45" s="587"/>
      <c r="C45" s="587"/>
      <c r="D45" s="351" t="s">
        <v>561</v>
      </c>
      <c r="E45" s="351" t="s">
        <v>562</v>
      </c>
      <c r="F45" s="324" t="s">
        <v>563</v>
      </c>
      <c r="G45" s="359"/>
      <c r="H45" s="351" t="s">
        <v>561</v>
      </c>
      <c r="I45" s="351" t="s">
        <v>562</v>
      </c>
      <c r="J45" s="324" t="s">
        <v>563</v>
      </c>
      <c r="K45" s="360"/>
      <c r="L45" s="351" t="s">
        <v>561</v>
      </c>
      <c r="M45" s="351" t="s">
        <v>562</v>
      </c>
      <c r="N45" s="324" t="s">
        <v>563</v>
      </c>
      <c r="O45" s="360"/>
      <c r="P45" s="351" t="s">
        <v>561</v>
      </c>
      <c r="Q45" s="351" t="s">
        <v>562</v>
      </c>
      <c r="R45" s="324" t="s">
        <v>563</v>
      </c>
      <c r="S45" s="360"/>
    </row>
    <row r="46" spans="2:19" ht="15">
      <c r="B46" s="587"/>
      <c r="C46" s="587"/>
      <c r="D46" s="592"/>
      <c r="E46" s="592"/>
      <c r="F46" s="324" t="s">
        <v>564</v>
      </c>
      <c r="G46" s="361"/>
      <c r="H46" s="594"/>
      <c r="I46" s="594"/>
      <c r="J46" s="324" t="s">
        <v>564</v>
      </c>
      <c r="K46" s="362"/>
      <c r="L46" s="594"/>
      <c r="M46" s="594"/>
      <c r="N46" s="324" t="s">
        <v>564</v>
      </c>
      <c r="O46" s="362"/>
      <c r="P46" s="594"/>
      <c r="Q46" s="594"/>
      <c r="R46" s="324" t="s">
        <v>564</v>
      </c>
      <c r="S46" s="362"/>
    </row>
    <row r="47" spans="2:19" ht="24">
      <c r="B47" s="587"/>
      <c r="C47" s="587"/>
      <c r="D47" s="593"/>
      <c r="E47" s="593"/>
      <c r="F47" s="324" t="s">
        <v>565</v>
      </c>
      <c r="G47" s="355"/>
      <c r="H47" s="595"/>
      <c r="I47" s="595"/>
      <c r="J47" s="324" t="s">
        <v>565</v>
      </c>
      <c r="K47" s="358"/>
      <c r="L47" s="595"/>
      <c r="M47" s="595"/>
      <c r="N47" s="324" t="s">
        <v>565</v>
      </c>
      <c r="O47" s="358"/>
      <c r="P47" s="595"/>
      <c r="Q47" s="595"/>
      <c r="R47" s="324" t="s">
        <v>565</v>
      </c>
      <c r="S47" s="358"/>
    </row>
    <row r="48" spans="2:19" ht="24">
      <c r="B48" s="587"/>
      <c r="C48" s="587"/>
      <c r="D48" s="351" t="s">
        <v>561</v>
      </c>
      <c r="E48" s="351" t="s">
        <v>562</v>
      </c>
      <c r="F48" s="324" t="s">
        <v>563</v>
      </c>
      <c r="G48" s="359"/>
      <c r="H48" s="351" t="s">
        <v>561</v>
      </c>
      <c r="I48" s="351" t="s">
        <v>562</v>
      </c>
      <c r="J48" s="324" t="s">
        <v>563</v>
      </c>
      <c r="K48" s="360"/>
      <c r="L48" s="351" t="s">
        <v>561</v>
      </c>
      <c r="M48" s="351" t="s">
        <v>562</v>
      </c>
      <c r="N48" s="324" t="s">
        <v>563</v>
      </c>
      <c r="O48" s="360"/>
      <c r="P48" s="351" t="s">
        <v>561</v>
      </c>
      <c r="Q48" s="351" t="s">
        <v>562</v>
      </c>
      <c r="R48" s="324" t="s">
        <v>563</v>
      </c>
      <c r="S48" s="360"/>
    </row>
    <row r="49" spans="2:19" ht="15">
      <c r="B49" s="587"/>
      <c r="C49" s="587"/>
      <c r="D49" s="592"/>
      <c r="E49" s="592"/>
      <c r="F49" s="324" t="s">
        <v>564</v>
      </c>
      <c r="G49" s="361"/>
      <c r="H49" s="594"/>
      <c r="I49" s="594"/>
      <c r="J49" s="324" t="s">
        <v>564</v>
      </c>
      <c r="K49" s="362"/>
      <c r="L49" s="594"/>
      <c r="M49" s="594"/>
      <c r="N49" s="324" t="s">
        <v>564</v>
      </c>
      <c r="O49" s="362"/>
      <c r="P49" s="594"/>
      <c r="Q49" s="594"/>
      <c r="R49" s="324" t="s">
        <v>564</v>
      </c>
      <c r="S49" s="362"/>
    </row>
    <row r="50" spans="2:19" ht="24">
      <c r="B50" s="588"/>
      <c r="C50" s="588"/>
      <c r="D50" s="593"/>
      <c r="E50" s="593"/>
      <c r="F50" s="324" t="s">
        <v>565</v>
      </c>
      <c r="G50" s="355"/>
      <c r="H50" s="595"/>
      <c r="I50" s="595"/>
      <c r="J50" s="324" t="s">
        <v>565</v>
      </c>
      <c r="K50" s="358"/>
      <c r="L50" s="595"/>
      <c r="M50" s="595"/>
      <c r="N50" s="324" t="s">
        <v>565</v>
      </c>
      <c r="O50" s="358"/>
      <c r="P50" s="595"/>
      <c r="Q50" s="595"/>
      <c r="R50" s="324" t="s">
        <v>565</v>
      </c>
      <c r="S50" s="358"/>
    </row>
    <row r="51" spans="3:4" ht="15.75" thickBot="1">
      <c r="C51" s="363"/>
      <c r="D51" s="364"/>
    </row>
    <row r="52" spans="4:19" ht="15.75" thickBot="1">
      <c r="D52" s="569" t="s">
        <v>536</v>
      </c>
      <c r="E52" s="570"/>
      <c r="F52" s="570"/>
      <c r="G52" s="571"/>
      <c r="H52" s="569" t="s">
        <v>537</v>
      </c>
      <c r="I52" s="570"/>
      <c r="J52" s="570"/>
      <c r="K52" s="571"/>
      <c r="L52" s="569" t="s">
        <v>538</v>
      </c>
      <c r="M52" s="570"/>
      <c r="N52" s="570"/>
      <c r="O52" s="571"/>
      <c r="P52" s="569" t="s">
        <v>539</v>
      </c>
      <c r="Q52" s="570"/>
      <c r="R52" s="570"/>
      <c r="S52" s="571"/>
    </row>
    <row r="53" spans="2:19" ht="15">
      <c r="B53" s="572" t="s">
        <v>566</v>
      </c>
      <c r="C53" s="572" t="s">
        <v>567</v>
      </c>
      <c r="D53" s="596" t="s">
        <v>568</v>
      </c>
      <c r="E53" s="597"/>
      <c r="F53" s="365" t="s">
        <v>534</v>
      </c>
      <c r="G53" s="366" t="s">
        <v>569</v>
      </c>
      <c r="H53" s="596" t="s">
        <v>568</v>
      </c>
      <c r="I53" s="597"/>
      <c r="J53" s="365" t="s">
        <v>534</v>
      </c>
      <c r="K53" s="366" t="s">
        <v>569</v>
      </c>
      <c r="L53" s="596" t="s">
        <v>568</v>
      </c>
      <c r="M53" s="597"/>
      <c r="N53" s="365" t="s">
        <v>534</v>
      </c>
      <c r="O53" s="366" t="s">
        <v>569</v>
      </c>
      <c r="P53" s="596" t="s">
        <v>568</v>
      </c>
      <c r="Q53" s="597"/>
      <c r="R53" s="365" t="s">
        <v>534</v>
      </c>
      <c r="S53" s="366" t="s">
        <v>569</v>
      </c>
    </row>
    <row r="54" spans="2:19" ht="15">
      <c r="B54" s="573"/>
      <c r="C54" s="573"/>
      <c r="D54" s="344" t="s">
        <v>545</v>
      </c>
      <c r="E54" s="345"/>
      <c r="F54" s="578"/>
      <c r="G54" s="580"/>
      <c r="H54" s="344" t="s">
        <v>545</v>
      </c>
      <c r="I54" s="346"/>
      <c r="J54" s="582"/>
      <c r="K54" s="584"/>
      <c r="L54" s="344" t="s">
        <v>545</v>
      </c>
      <c r="M54" s="346"/>
      <c r="N54" s="582"/>
      <c r="O54" s="584"/>
      <c r="P54" s="344" t="s">
        <v>545</v>
      </c>
      <c r="Q54" s="346"/>
      <c r="R54" s="582"/>
      <c r="S54" s="584"/>
    </row>
    <row r="55" spans="2:19" ht="15">
      <c r="B55" s="574"/>
      <c r="C55" s="574"/>
      <c r="D55" s="347" t="s">
        <v>553</v>
      </c>
      <c r="E55" s="348"/>
      <c r="F55" s="579"/>
      <c r="G55" s="581"/>
      <c r="H55" s="347" t="s">
        <v>553</v>
      </c>
      <c r="I55" s="349"/>
      <c r="J55" s="583"/>
      <c r="K55" s="585"/>
      <c r="L55" s="347" t="s">
        <v>553</v>
      </c>
      <c r="M55" s="349"/>
      <c r="N55" s="583"/>
      <c r="O55" s="585"/>
      <c r="P55" s="347" t="s">
        <v>553</v>
      </c>
      <c r="Q55" s="349"/>
      <c r="R55" s="583"/>
      <c r="S55" s="585"/>
    </row>
    <row r="56" spans="2:19" ht="15">
      <c r="B56" s="586" t="s">
        <v>570</v>
      </c>
      <c r="C56" s="586" t="s">
        <v>571</v>
      </c>
      <c r="D56" s="351" t="s">
        <v>572</v>
      </c>
      <c r="E56" s="367" t="s">
        <v>573</v>
      </c>
      <c r="F56" s="598" t="s">
        <v>574</v>
      </c>
      <c r="G56" s="599"/>
      <c r="H56" s="351" t="s">
        <v>572</v>
      </c>
      <c r="I56" s="367" t="s">
        <v>573</v>
      </c>
      <c r="J56" s="598" t="s">
        <v>574</v>
      </c>
      <c r="K56" s="599"/>
      <c r="L56" s="351" t="s">
        <v>572</v>
      </c>
      <c r="M56" s="367" t="s">
        <v>573</v>
      </c>
      <c r="N56" s="598" t="s">
        <v>574</v>
      </c>
      <c r="O56" s="599"/>
      <c r="P56" s="351" t="s">
        <v>572</v>
      </c>
      <c r="Q56" s="367" t="s">
        <v>573</v>
      </c>
      <c r="R56" s="598" t="s">
        <v>574</v>
      </c>
      <c r="S56" s="599"/>
    </row>
    <row r="57" spans="2:19" ht="15">
      <c r="B57" s="587"/>
      <c r="C57" s="588"/>
      <c r="D57" s="368"/>
      <c r="E57" s="369"/>
      <c r="F57" s="600"/>
      <c r="G57" s="601"/>
      <c r="H57" s="370"/>
      <c r="I57" s="371"/>
      <c r="J57" s="602"/>
      <c r="K57" s="603"/>
      <c r="L57" s="370"/>
      <c r="M57" s="371"/>
      <c r="N57" s="602"/>
      <c r="O57" s="603"/>
      <c r="P57" s="370"/>
      <c r="Q57" s="371"/>
      <c r="R57" s="602"/>
      <c r="S57" s="603"/>
    </row>
    <row r="58" spans="2:19" ht="15">
      <c r="B58" s="587"/>
      <c r="C58" s="586" t="s">
        <v>575</v>
      </c>
      <c r="D58" s="372" t="s">
        <v>574</v>
      </c>
      <c r="E58" s="373" t="s">
        <v>557</v>
      </c>
      <c r="F58" s="351" t="s">
        <v>534</v>
      </c>
      <c r="G58" s="374" t="s">
        <v>569</v>
      </c>
      <c r="H58" s="372" t="s">
        <v>574</v>
      </c>
      <c r="I58" s="373" t="s">
        <v>557</v>
      </c>
      <c r="J58" s="351" t="s">
        <v>534</v>
      </c>
      <c r="K58" s="374" t="s">
        <v>569</v>
      </c>
      <c r="L58" s="372" t="s">
        <v>574</v>
      </c>
      <c r="M58" s="373" t="s">
        <v>557</v>
      </c>
      <c r="N58" s="351" t="s">
        <v>534</v>
      </c>
      <c r="O58" s="374" t="s">
        <v>569</v>
      </c>
      <c r="P58" s="372" t="s">
        <v>574</v>
      </c>
      <c r="Q58" s="373" t="s">
        <v>557</v>
      </c>
      <c r="R58" s="351" t="s">
        <v>534</v>
      </c>
      <c r="S58" s="374" t="s">
        <v>569</v>
      </c>
    </row>
    <row r="59" spans="2:19" ht="15">
      <c r="B59" s="588"/>
      <c r="C59" s="604"/>
      <c r="D59" s="375"/>
      <c r="E59" s="376"/>
      <c r="F59" s="354"/>
      <c r="G59" s="377"/>
      <c r="H59" s="378"/>
      <c r="I59" s="379"/>
      <c r="J59" s="356"/>
      <c r="K59" s="380"/>
      <c r="L59" s="378"/>
      <c r="M59" s="379"/>
      <c r="N59" s="356"/>
      <c r="O59" s="380"/>
      <c r="P59" s="378"/>
      <c r="Q59" s="379"/>
      <c r="R59" s="356"/>
      <c r="S59" s="380"/>
    </row>
    <row r="60" spans="2:4" ht="15.75" thickBot="1">
      <c r="B60" s="340"/>
      <c r="C60" s="381"/>
      <c r="D60" s="364"/>
    </row>
    <row r="61" spans="2:19" ht="15.75" thickBot="1">
      <c r="B61" s="340"/>
      <c r="C61" s="340"/>
      <c r="D61" s="569" t="s">
        <v>536</v>
      </c>
      <c r="E61" s="570"/>
      <c r="F61" s="570"/>
      <c r="G61" s="570"/>
      <c r="H61" s="569" t="s">
        <v>537</v>
      </c>
      <c r="I61" s="570"/>
      <c r="J61" s="570"/>
      <c r="K61" s="571"/>
      <c r="L61" s="570" t="s">
        <v>538</v>
      </c>
      <c r="M61" s="570"/>
      <c r="N61" s="570"/>
      <c r="O61" s="570"/>
      <c r="P61" s="569" t="s">
        <v>539</v>
      </c>
      <c r="Q61" s="570"/>
      <c r="R61" s="570"/>
      <c r="S61" s="571"/>
    </row>
    <row r="62" spans="2:19" ht="15">
      <c r="B62" s="572" t="s">
        <v>576</v>
      </c>
      <c r="C62" s="572" t="s">
        <v>577</v>
      </c>
      <c r="D62" s="557" t="s">
        <v>578</v>
      </c>
      <c r="E62" s="558"/>
      <c r="F62" s="596" t="s">
        <v>534</v>
      </c>
      <c r="G62" s="605"/>
      <c r="H62" s="606" t="s">
        <v>578</v>
      </c>
      <c r="I62" s="558"/>
      <c r="J62" s="596" t="s">
        <v>534</v>
      </c>
      <c r="K62" s="607"/>
      <c r="L62" s="606" t="s">
        <v>578</v>
      </c>
      <c r="M62" s="558"/>
      <c r="N62" s="596" t="s">
        <v>534</v>
      </c>
      <c r="O62" s="607"/>
      <c r="P62" s="606" t="s">
        <v>578</v>
      </c>
      <c r="Q62" s="558"/>
      <c r="R62" s="596" t="s">
        <v>534</v>
      </c>
      <c r="S62" s="607"/>
    </row>
    <row r="63" spans="2:19" ht="15">
      <c r="B63" s="574"/>
      <c r="C63" s="574"/>
      <c r="D63" s="608"/>
      <c r="E63" s="609"/>
      <c r="F63" s="610"/>
      <c r="G63" s="611"/>
      <c r="H63" s="612"/>
      <c r="I63" s="613"/>
      <c r="J63" s="614" t="s">
        <v>535</v>
      </c>
      <c r="K63" s="615"/>
      <c r="L63" s="612"/>
      <c r="M63" s="613"/>
      <c r="N63" s="614"/>
      <c r="O63" s="615"/>
      <c r="P63" s="612"/>
      <c r="Q63" s="613"/>
      <c r="R63" s="614"/>
      <c r="S63" s="615"/>
    </row>
    <row r="64" spans="2:19" ht="24">
      <c r="B64" s="586" t="s">
        <v>579</v>
      </c>
      <c r="C64" s="586" t="s">
        <v>580</v>
      </c>
      <c r="D64" s="351" t="s">
        <v>581</v>
      </c>
      <c r="E64" s="351" t="s">
        <v>582</v>
      </c>
      <c r="F64" s="598" t="s">
        <v>583</v>
      </c>
      <c r="G64" s="599"/>
      <c r="H64" s="382" t="s">
        <v>581</v>
      </c>
      <c r="I64" s="351" t="s">
        <v>582</v>
      </c>
      <c r="J64" s="616" t="s">
        <v>583</v>
      </c>
      <c r="K64" s="599"/>
      <c r="L64" s="382" t="s">
        <v>581</v>
      </c>
      <c r="M64" s="351" t="s">
        <v>582</v>
      </c>
      <c r="N64" s="616" t="s">
        <v>583</v>
      </c>
      <c r="O64" s="599"/>
      <c r="P64" s="382" t="s">
        <v>581</v>
      </c>
      <c r="Q64" s="351" t="s">
        <v>582</v>
      </c>
      <c r="R64" s="616" t="s">
        <v>583</v>
      </c>
      <c r="S64" s="599"/>
    </row>
    <row r="65" spans="2:19" ht="15">
      <c r="B65" s="588"/>
      <c r="C65" s="588"/>
      <c r="D65" s="368">
        <v>0</v>
      </c>
      <c r="E65" s="369">
        <v>0</v>
      </c>
      <c r="F65" s="617" t="s">
        <v>584</v>
      </c>
      <c r="G65" s="617"/>
      <c r="H65" s="370">
        <v>400</v>
      </c>
      <c r="I65" s="371">
        <v>0.4</v>
      </c>
      <c r="J65" s="618" t="s">
        <v>585</v>
      </c>
      <c r="K65" s="619"/>
      <c r="L65" s="370"/>
      <c r="M65" s="371"/>
      <c r="N65" s="618"/>
      <c r="O65" s="619"/>
      <c r="P65" s="370"/>
      <c r="Q65" s="371"/>
      <c r="R65" s="618"/>
      <c r="S65" s="619"/>
    </row>
    <row r="66" spans="2:3" ht="15.75" thickBot="1">
      <c r="B66" s="340"/>
      <c r="C66" s="340"/>
    </row>
    <row r="67" spans="2:19" ht="15.75" thickBot="1">
      <c r="B67" s="340"/>
      <c r="C67" s="340"/>
      <c r="D67" s="569" t="s">
        <v>536</v>
      </c>
      <c r="E67" s="570"/>
      <c r="F67" s="570"/>
      <c r="G67" s="571"/>
      <c r="H67" s="570" t="s">
        <v>537</v>
      </c>
      <c r="I67" s="570"/>
      <c r="J67" s="570"/>
      <c r="K67" s="571"/>
      <c r="L67" s="570" t="s">
        <v>537</v>
      </c>
      <c r="M67" s="570"/>
      <c r="N67" s="570"/>
      <c r="O67" s="571"/>
      <c r="P67" s="570" t="s">
        <v>537</v>
      </c>
      <c r="Q67" s="570"/>
      <c r="R67" s="570"/>
      <c r="S67" s="571"/>
    </row>
    <row r="68" spans="2:19" ht="15">
      <c r="B68" s="572" t="s">
        <v>586</v>
      </c>
      <c r="C68" s="572" t="s">
        <v>587</v>
      </c>
      <c r="D68" s="383" t="s">
        <v>588</v>
      </c>
      <c r="E68" s="365" t="s">
        <v>589</v>
      </c>
      <c r="F68" s="596" t="s">
        <v>590</v>
      </c>
      <c r="G68" s="607"/>
      <c r="H68" s="383" t="s">
        <v>588</v>
      </c>
      <c r="I68" s="365" t="s">
        <v>589</v>
      </c>
      <c r="J68" s="596" t="s">
        <v>590</v>
      </c>
      <c r="K68" s="607"/>
      <c r="L68" s="383" t="s">
        <v>588</v>
      </c>
      <c r="M68" s="365" t="s">
        <v>589</v>
      </c>
      <c r="N68" s="596" t="s">
        <v>590</v>
      </c>
      <c r="O68" s="607"/>
      <c r="P68" s="383" t="s">
        <v>588</v>
      </c>
      <c r="Q68" s="365" t="s">
        <v>589</v>
      </c>
      <c r="R68" s="596" t="s">
        <v>590</v>
      </c>
      <c r="S68" s="607"/>
    </row>
    <row r="69" spans="2:19" ht="15">
      <c r="B69" s="573"/>
      <c r="C69" s="574"/>
      <c r="D69" s="384" t="s">
        <v>535</v>
      </c>
      <c r="E69" s="385" t="s">
        <v>591</v>
      </c>
      <c r="F69" s="620" t="s">
        <v>592</v>
      </c>
      <c r="G69" s="621"/>
      <c r="H69" s="386" t="s">
        <v>535</v>
      </c>
      <c r="I69" s="387" t="s">
        <v>591</v>
      </c>
      <c r="J69" s="622" t="s">
        <v>593</v>
      </c>
      <c r="K69" s="623"/>
      <c r="L69" s="386" t="s">
        <v>535</v>
      </c>
      <c r="M69" s="387" t="s">
        <v>591</v>
      </c>
      <c r="N69" s="622" t="s">
        <v>594</v>
      </c>
      <c r="O69" s="623"/>
      <c r="P69" s="386"/>
      <c r="Q69" s="387"/>
      <c r="R69" s="622"/>
      <c r="S69" s="623"/>
    </row>
    <row r="70" spans="2:19" ht="15">
      <c r="B70" s="573"/>
      <c r="C70" s="572" t="s">
        <v>595</v>
      </c>
      <c r="D70" s="351" t="s">
        <v>534</v>
      </c>
      <c r="E70" s="350" t="s">
        <v>596</v>
      </c>
      <c r="F70" s="598" t="s">
        <v>597</v>
      </c>
      <c r="G70" s="599"/>
      <c r="H70" s="351" t="s">
        <v>534</v>
      </c>
      <c r="I70" s="350" t="s">
        <v>596</v>
      </c>
      <c r="J70" s="598" t="s">
        <v>597</v>
      </c>
      <c r="K70" s="599"/>
      <c r="L70" s="351" t="s">
        <v>534</v>
      </c>
      <c r="M70" s="350" t="s">
        <v>596</v>
      </c>
      <c r="N70" s="598" t="s">
        <v>597</v>
      </c>
      <c r="O70" s="599"/>
      <c r="P70" s="351" t="s">
        <v>534</v>
      </c>
      <c r="Q70" s="350" t="s">
        <v>596</v>
      </c>
      <c r="R70" s="598" t="s">
        <v>597</v>
      </c>
      <c r="S70" s="599"/>
    </row>
    <row r="71" spans="2:19" ht="45">
      <c r="B71" s="573"/>
      <c r="C71" s="573"/>
      <c r="D71" s="354" t="s">
        <v>535</v>
      </c>
      <c r="E71" s="385" t="s">
        <v>598</v>
      </c>
      <c r="F71" s="610" t="s">
        <v>599</v>
      </c>
      <c r="G71" s="624"/>
      <c r="H71" s="356" t="s">
        <v>535</v>
      </c>
      <c r="I71" s="387" t="s">
        <v>598</v>
      </c>
      <c r="J71" s="614" t="s">
        <v>600</v>
      </c>
      <c r="K71" s="615"/>
      <c r="L71" s="356" t="s">
        <v>535</v>
      </c>
      <c r="M71" s="387" t="s">
        <v>598</v>
      </c>
      <c r="N71" s="614" t="s">
        <v>601</v>
      </c>
      <c r="O71" s="615"/>
      <c r="P71" s="356"/>
      <c r="Q71" s="387"/>
      <c r="R71" s="614"/>
      <c r="S71" s="615"/>
    </row>
    <row r="72" spans="2:19" ht="15">
      <c r="B72" s="573"/>
      <c r="C72" s="573"/>
      <c r="D72" s="354"/>
      <c r="E72" s="385"/>
      <c r="F72" s="610"/>
      <c r="G72" s="624"/>
      <c r="H72" s="356"/>
      <c r="I72" s="387"/>
      <c r="J72" s="614"/>
      <c r="K72" s="615"/>
      <c r="L72" s="356"/>
      <c r="M72" s="387"/>
      <c r="N72" s="614"/>
      <c r="O72" s="615"/>
      <c r="P72" s="356"/>
      <c r="Q72" s="387"/>
      <c r="R72" s="614"/>
      <c r="S72" s="615"/>
    </row>
    <row r="73" spans="2:19" ht="15">
      <c r="B73" s="573"/>
      <c r="C73" s="573"/>
      <c r="D73" s="354"/>
      <c r="E73" s="385"/>
      <c r="F73" s="610"/>
      <c r="G73" s="624"/>
      <c r="H73" s="356"/>
      <c r="I73" s="387"/>
      <c r="J73" s="614"/>
      <c r="K73" s="615"/>
      <c r="L73" s="356"/>
      <c r="M73" s="387"/>
      <c r="N73" s="614"/>
      <c r="O73" s="615"/>
      <c r="P73" s="356"/>
      <c r="Q73" s="387"/>
      <c r="R73" s="614"/>
      <c r="S73" s="615"/>
    </row>
    <row r="74" spans="2:19" ht="15">
      <c r="B74" s="573"/>
      <c r="C74" s="573"/>
      <c r="D74" s="354"/>
      <c r="E74" s="385"/>
      <c r="F74" s="610"/>
      <c r="G74" s="624"/>
      <c r="H74" s="356"/>
      <c r="I74" s="387"/>
      <c r="J74" s="614"/>
      <c r="K74" s="615"/>
      <c r="L74" s="356"/>
      <c r="M74" s="387"/>
      <c r="N74" s="614"/>
      <c r="O74" s="615"/>
      <c r="P74" s="356"/>
      <c r="Q74" s="387"/>
      <c r="R74" s="614"/>
      <c r="S74" s="615"/>
    </row>
    <row r="75" spans="2:19" ht="15">
      <c r="B75" s="573"/>
      <c r="C75" s="573"/>
      <c r="D75" s="354"/>
      <c r="E75" s="385"/>
      <c r="F75" s="610"/>
      <c r="G75" s="624"/>
      <c r="H75" s="356"/>
      <c r="I75" s="387"/>
      <c r="J75" s="614"/>
      <c r="K75" s="615"/>
      <c r="L75" s="356"/>
      <c r="M75" s="387"/>
      <c r="N75" s="614"/>
      <c r="O75" s="615"/>
      <c r="P75" s="356"/>
      <c r="Q75" s="387"/>
      <c r="R75" s="614"/>
      <c r="S75" s="615"/>
    </row>
    <row r="76" spans="2:19" ht="15">
      <c r="B76" s="574"/>
      <c r="C76" s="574"/>
      <c r="D76" s="354"/>
      <c r="E76" s="385"/>
      <c r="F76" s="610"/>
      <c r="G76" s="624"/>
      <c r="H76" s="356"/>
      <c r="I76" s="387"/>
      <c r="J76" s="614"/>
      <c r="K76" s="615"/>
      <c r="L76" s="356"/>
      <c r="M76" s="387"/>
      <c r="N76" s="614"/>
      <c r="O76" s="615"/>
      <c r="P76" s="356"/>
      <c r="Q76" s="387"/>
      <c r="R76" s="614"/>
      <c r="S76" s="615"/>
    </row>
    <row r="77" spans="2:19" ht="15">
      <c r="B77" s="586" t="s">
        <v>602</v>
      </c>
      <c r="C77" s="586" t="s">
        <v>603</v>
      </c>
      <c r="D77" s="367" t="s">
        <v>604</v>
      </c>
      <c r="E77" s="598" t="s">
        <v>574</v>
      </c>
      <c r="F77" s="625"/>
      <c r="G77" s="352" t="s">
        <v>534</v>
      </c>
      <c r="H77" s="367" t="s">
        <v>604</v>
      </c>
      <c r="I77" s="598" t="s">
        <v>574</v>
      </c>
      <c r="J77" s="625"/>
      <c r="K77" s="352" t="s">
        <v>534</v>
      </c>
      <c r="L77" s="367" t="s">
        <v>604</v>
      </c>
      <c r="M77" s="598" t="s">
        <v>574</v>
      </c>
      <c r="N77" s="625"/>
      <c r="O77" s="352" t="s">
        <v>534</v>
      </c>
      <c r="P77" s="367" t="s">
        <v>604</v>
      </c>
      <c r="Q77" s="598" t="s">
        <v>574</v>
      </c>
      <c r="R77" s="625"/>
      <c r="S77" s="352" t="s">
        <v>534</v>
      </c>
    </row>
    <row r="78" spans="2:19" ht="15">
      <c r="B78" s="587"/>
      <c r="C78" s="587"/>
      <c r="D78" s="388"/>
      <c r="E78" s="626"/>
      <c r="F78" s="627"/>
      <c r="G78" s="389"/>
      <c r="H78" s="390"/>
      <c r="I78" s="628"/>
      <c r="J78" s="629"/>
      <c r="K78" s="391"/>
      <c r="L78" s="390"/>
      <c r="M78" s="628"/>
      <c r="N78" s="629"/>
      <c r="O78" s="391"/>
      <c r="P78" s="390"/>
      <c r="Q78" s="628"/>
      <c r="R78" s="629"/>
      <c r="S78" s="391"/>
    </row>
    <row r="79" spans="2:19" ht="15">
      <c r="B79" s="587"/>
      <c r="C79" s="587"/>
      <c r="D79" s="388"/>
      <c r="E79" s="626"/>
      <c r="F79" s="627"/>
      <c r="G79" s="389"/>
      <c r="H79" s="390"/>
      <c r="I79" s="628"/>
      <c r="J79" s="629"/>
      <c r="K79" s="391"/>
      <c r="L79" s="390"/>
      <c r="M79" s="628"/>
      <c r="N79" s="629"/>
      <c r="O79" s="391"/>
      <c r="P79" s="390"/>
      <c r="Q79" s="628"/>
      <c r="R79" s="629"/>
      <c r="S79" s="391"/>
    </row>
    <row r="80" spans="2:19" ht="15">
      <c r="B80" s="587"/>
      <c r="C80" s="587"/>
      <c r="D80" s="388"/>
      <c r="E80" s="626"/>
      <c r="F80" s="627"/>
      <c r="G80" s="389"/>
      <c r="H80" s="390"/>
      <c r="I80" s="628"/>
      <c r="J80" s="629"/>
      <c r="K80" s="391"/>
      <c r="L80" s="390"/>
      <c r="M80" s="628"/>
      <c r="N80" s="629"/>
      <c r="O80" s="391"/>
      <c r="P80" s="390"/>
      <c r="Q80" s="628"/>
      <c r="R80" s="629"/>
      <c r="S80" s="391"/>
    </row>
    <row r="81" spans="2:19" ht="15">
      <c r="B81" s="587"/>
      <c r="C81" s="587"/>
      <c r="D81" s="388"/>
      <c r="E81" s="626"/>
      <c r="F81" s="627"/>
      <c r="G81" s="389"/>
      <c r="H81" s="390"/>
      <c r="I81" s="628"/>
      <c r="J81" s="629"/>
      <c r="K81" s="391"/>
      <c r="L81" s="390"/>
      <c r="M81" s="628"/>
      <c r="N81" s="629"/>
      <c r="O81" s="391"/>
      <c r="P81" s="390"/>
      <c r="Q81" s="628"/>
      <c r="R81" s="629"/>
      <c r="S81" s="391"/>
    </row>
    <row r="82" spans="2:19" ht="15">
      <c r="B82" s="587"/>
      <c r="C82" s="587"/>
      <c r="D82" s="388"/>
      <c r="E82" s="626"/>
      <c r="F82" s="627"/>
      <c r="G82" s="389"/>
      <c r="H82" s="390"/>
      <c r="I82" s="628"/>
      <c r="J82" s="629"/>
      <c r="K82" s="391"/>
      <c r="L82" s="390"/>
      <c r="M82" s="628"/>
      <c r="N82" s="629"/>
      <c r="O82" s="391"/>
      <c r="P82" s="390"/>
      <c r="Q82" s="628"/>
      <c r="R82" s="629"/>
      <c r="S82" s="391"/>
    </row>
    <row r="83" spans="2:19" ht="15">
      <c r="B83" s="588"/>
      <c r="C83" s="588"/>
      <c r="D83" s="388"/>
      <c r="E83" s="626"/>
      <c r="F83" s="627"/>
      <c r="G83" s="389"/>
      <c r="H83" s="390"/>
      <c r="I83" s="628"/>
      <c r="J83" s="629"/>
      <c r="K83" s="391"/>
      <c r="L83" s="390"/>
      <c r="M83" s="628"/>
      <c r="N83" s="629"/>
      <c r="O83" s="391"/>
      <c r="P83" s="390"/>
      <c r="Q83" s="628"/>
      <c r="R83" s="629"/>
      <c r="S83" s="391"/>
    </row>
    <row r="84" spans="2:19" ht="15">
      <c r="B84" s="586" t="s">
        <v>602</v>
      </c>
      <c r="C84" s="586" t="s">
        <v>605</v>
      </c>
      <c r="D84" s="367" t="s">
        <v>606</v>
      </c>
      <c r="E84" s="598" t="s">
        <v>574</v>
      </c>
      <c r="F84" s="625"/>
      <c r="G84" s="352" t="s">
        <v>534</v>
      </c>
      <c r="H84" s="367" t="s">
        <v>604</v>
      </c>
      <c r="I84" s="598" t="s">
        <v>574</v>
      </c>
      <c r="J84" s="625"/>
      <c r="K84" s="352" t="s">
        <v>534</v>
      </c>
      <c r="L84" s="367" t="s">
        <v>604</v>
      </c>
      <c r="M84" s="598" t="s">
        <v>574</v>
      </c>
      <c r="N84" s="625"/>
      <c r="O84" s="352" t="s">
        <v>534</v>
      </c>
      <c r="P84" s="367" t="s">
        <v>604</v>
      </c>
      <c r="Q84" s="598" t="s">
        <v>574</v>
      </c>
      <c r="R84" s="625"/>
      <c r="S84" s="352" t="s">
        <v>534</v>
      </c>
    </row>
    <row r="85" spans="2:19" ht="15">
      <c r="B85" s="587"/>
      <c r="C85" s="587"/>
      <c r="D85" s="388">
        <v>0</v>
      </c>
      <c r="E85" s="626" t="s">
        <v>607</v>
      </c>
      <c r="F85" s="627"/>
      <c r="G85" s="389" t="s">
        <v>608</v>
      </c>
      <c r="H85" s="390">
        <v>80</v>
      </c>
      <c r="I85" s="628" t="s">
        <v>607</v>
      </c>
      <c r="J85" s="629"/>
      <c r="K85" s="391" t="s">
        <v>608</v>
      </c>
      <c r="L85" s="390">
        <v>40</v>
      </c>
      <c r="M85" s="628" t="s">
        <v>607</v>
      </c>
      <c r="N85" s="629"/>
      <c r="O85" s="391" t="s">
        <v>608</v>
      </c>
      <c r="P85" s="390"/>
      <c r="Q85" s="628"/>
      <c r="R85" s="629"/>
      <c r="S85" s="391"/>
    </row>
    <row r="86" spans="2:19" ht="15">
      <c r="B86" s="587"/>
      <c r="C86" s="587"/>
      <c r="D86" s="388">
        <v>0</v>
      </c>
      <c r="E86" s="626" t="s">
        <v>609</v>
      </c>
      <c r="F86" s="627"/>
      <c r="G86" s="389" t="s">
        <v>610</v>
      </c>
      <c r="H86" s="390">
        <v>9000</v>
      </c>
      <c r="I86" s="628" t="s">
        <v>609</v>
      </c>
      <c r="J86" s="629"/>
      <c r="K86" s="391" t="s">
        <v>610</v>
      </c>
      <c r="L86" s="390">
        <v>3500</v>
      </c>
      <c r="M86" s="628" t="s">
        <v>609</v>
      </c>
      <c r="N86" s="629"/>
      <c r="O86" s="391" t="s">
        <v>610</v>
      </c>
      <c r="P86" s="390"/>
      <c r="Q86" s="628"/>
      <c r="R86" s="629"/>
      <c r="S86" s="391"/>
    </row>
    <row r="87" spans="2:19" ht="15">
      <c r="B87" s="587"/>
      <c r="C87" s="587"/>
      <c r="D87" s="388">
        <v>0</v>
      </c>
      <c r="E87" s="626" t="s">
        <v>609</v>
      </c>
      <c r="F87" s="627"/>
      <c r="G87" s="389" t="s">
        <v>535</v>
      </c>
      <c r="H87" s="390">
        <v>7000</v>
      </c>
      <c r="I87" s="628" t="s">
        <v>609</v>
      </c>
      <c r="J87" s="629"/>
      <c r="K87" s="391" t="s">
        <v>535</v>
      </c>
      <c r="L87" s="390">
        <v>2500</v>
      </c>
      <c r="M87" s="628" t="s">
        <v>609</v>
      </c>
      <c r="N87" s="629"/>
      <c r="O87" s="391" t="s">
        <v>535</v>
      </c>
      <c r="P87" s="390"/>
      <c r="Q87" s="628"/>
      <c r="R87" s="629"/>
      <c r="S87" s="391"/>
    </row>
    <row r="88" spans="2:19" ht="15">
      <c r="B88" s="587"/>
      <c r="C88" s="587"/>
      <c r="D88" s="388"/>
      <c r="E88" s="626"/>
      <c r="F88" s="627"/>
      <c r="G88" s="389"/>
      <c r="H88" s="390"/>
      <c r="I88" s="628"/>
      <c r="J88" s="629"/>
      <c r="K88" s="391"/>
      <c r="L88" s="390"/>
      <c r="M88" s="628"/>
      <c r="N88" s="629"/>
      <c r="O88" s="391"/>
      <c r="P88" s="390"/>
      <c r="Q88" s="628"/>
      <c r="R88" s="629"/>
      <c r="S88" s="391"/>
    </row>
    <row r="89" spans="2:19" ht="15">
      <c r="B89" s="587"/>
      <c r="C89" s="587"/>
      <c r="D89" s="388"/>
      <c r="E89" s="626"/>
      <c r="F89" s="627"/>
      <c r="G89" s="389"/>
      <c r="H89" s="390"/>
      <c r="I89" s="628"/>
      <c r="J89" s="629"/>
      <c r="K89" s="391"/>
      <c r="L89" s="390"/>
      <c r="M89" s="628"/>
      <c r="N89" s="629"/>
      <c r="O89" s="391"/>
      <c r="P89" s="390"/>
      <c r="Q89" s="628"/>
      <c r="R89" s="629"/>
      <c r="S89" s="391"/>
    </row>
    <row r="90" spans="2:19" ht="15.75" thickBot="1">
      <c r="B90" s="588"/>
      <c r="C90" s="588"/>
      <c r="D90" s="388"/>
      <c r="E90" s="626"/>
      <c r="F90" s="627"/>
      <c r="G90" s="389"/>
      <c r="H90" s="392"/>
      <c r="I90" s="630"/>
      <c r="J90" s="631"/>
      <c r="K90" s="393"/>
      <c r="L90" s="394"/>
      <c r="M90" s="630"/>
      <c r="N90" s="631"/>
      <c r="O90" s="393"/>
      <c r="P90" s="394"/>
      <c r="Q90" s="630"/>
      <c r="R90" s="631"/>
      <c r="S90" s="393"/>
    </row>
    <row r="91" spans="2:19" ht="15.75" thickBot="1">
      <c r="B91" s="395"/>
      <c r="C91" s="395"/>
      <c r="D91" s="396"/>
      <c r="E91" s="396"/>
      <c r="F91" s="396"/>
      <c r="G91" s="396"/>
      <c r="H91" s="396"/>
      <c r="I91" s="396"/>
      <c r="J91" s="396"/>
      <c r="K91" s="396"/>
      <c r="L91" s="396"/>
      <c r="M91" s="396"/>
      <c r="N91" s="396"/>
      <c r="O91" s="396"/>
      <c r="P91" s="396"/>
      <c r="Q91" s="396"/>
      <c r="R91" s="396"/>
      <c r="S91" s="396"/>
    </row>
    <row r="92" spans="2:19" ht="15.75" thickBot="1">
      <c r="B92" s="340"/>
      <c r="C92" s="340"/>
      <c r="D92" s="569" t="s">
        <v>536</v>
      </c>
      <c r="E92" s="570"/>
      <c r="F92" s="570"/>
      <c r="G92" s="571"/>
      <c r="H92" s="632" t="s">
        <v>536</v>
      </c>
      <c r="I92" s="633"/>
      <c r="J92" s="633"/>
      <c r="K92" s="634"/>
      <c r="L92" s="632" t="s">
        <v>536</v>
      </c>
      <c r="M92" s="633"/>
      <c r="N92" s="633"/>
      <c r="O92" s="634"/>
      <c r="P92" s="632" t="s">
        <v>536</v>
      </c>
      <c r="Q92" s="633"/>
      <c r="R92" s="633"/>
      <c r="S92" s="634"/>
    </row>
    <row r="93" spans="2:19" ht="15">
      <c r="B93" s="572" t="s">
        <v>611</v>
      </c>
      <c r="C93" s="572" t="s">
        <v>612</v>
      </c>
      <c r="D93" s="596" t="s">
        <v>613</v>
      </c>
      <c r="E93" s="597"/>
      <c r="F93" s="365" t="s">
        <v>534</v>
      </c>
      <c r="G93" s="397" t="s">
        <v>574</v>
      </c>
      <c r="H93" s="635" t="s">
        <v>613</v>
      </c>
      <c r="I93" s="597"/>
      <c r="J93" s="365" t="s">
        <v>534</v>
      </c>
      <c r="K93" s="397" t="s">
        <v>574</v>
      </c>
      <c r="L93" s="635" t="s">
        <v>613</v>
      </c>
      <c r="M93" s="597"/>
      <c r="N93" s="365" t="s">
        <v>534</v>
      </c>
      <c r="O93" s="397" t="s">
        <v>574</v>
      </c>
      <c r="P93" s="635" t="s">
        <v>613</v>
      </c>
      <c r="Q93" s="597"/>
      <c r="R93" s="365" t="s">
        <v>534</v>
      </c>
      <c r="S93" s="397" t="s">
        <v>574</v>
      </c>
    </row>
    <row r="94" spans="2:19" ht="15">
      <c r="B94" s="574"/>
      <c r="C94" s="574"/>
      <c r="D94" s="610"/>
      <c r="E94" s="636"/>
      <c r="F94" s="384"/>
      <c r="G94" s="398"/>
      <c r="H94" s="399"/>
      <c r="I94" s="400"/>
      <c r="J94" s="386"/>
      <c r="K94" s="401"/>
      <c r="L94" s="399"/>
      <c r="M94" s="400"/>
      <c r="N94" s="386"/>
      <c r="O94" s="401"/>
      <c r="P94" s="399"/>
      <c r="Q94" s="400"/>
      <c r="R94" s="386"/>
      <c r="S94" s="401"/>
    </row>
    <row r="95" spans="2:19" ht="36">
      <c r="B95" s="589" t="s">
        <v>614</v>
      </c>
      <c r="C95" s="586" t="s">
        <v>615</v>
      </c>
      <c r="D95" s="351" t="s">
        <v>616</v>
      </c>
      <c r="E95" s="351" t="s">
        <v>617</v>
      </c>
      <c r="F95" s="367" t="s">
        <v>618</v>
      </c>
      <c r="G95" s="352" t="s">
        <v>619</v>
      </c>
      <c r="H95" s="351" t="s">
        <v>616</v>
      </c>
      <c r="I95" s="351" t="s">
        <v>617</v>
      </c>
      <c r="J95" s="367" t="s">
        <v>618</v>
      </c>
      <c r="K95" s="352" t="s">
        <v>619</v>
      </c>
      <c r="L95" s="351" t="s">
        <v>616</v>
      </c>
      <c r="M95" s="351" t="s">
        <v>617</v>
      </c>
      <c r="N95" s="367" t="s">
        <v>618</v>
      </c>
      <c r="O95" s="352" t="s">
        <v>619</v>
      </c>
      <c r="P95" s="351" t="s">
        <v>616</v>
      </c>
      <c r="Q95" s="351" t="s">
        <v>617</v>
      </c>
      <c r="R95" s="367" t="s">
        <v>618</v>
      </c>
      <c r="S95" s="352" t="s">
        <v>619</v>
      </c>
    </row>
    <row r="96" spans="2:19" ht="15">
      <c r="B96" s="590"/>
      <c r="C96" s="587"/>
      <c r="D96" s="637"/>
      <c r="E96" s="639"/>
      <c r="F96" s="637"/>
      <c r="G96" s="641"/>
      <c r="H96" s="643"/>
      <c r="I96" s="645"/>
      <c r="J96" s="645"/>
      <c r="K96" s="647"/>
      <c r="L96" s="643"/>
      <c r="M96" s="645"/>
      <c r="N96" s="645"/>
      <c r="O96" s="647"/>
      <c r="P96" s="643"/>
      <c r="Q96" s="645"/>
      <c r="R96" s="645"/>
      <c r="S96" s="647"/>
    </row>
    <row r="97" spans="2:19" ht="15">
      <c r="B97" s="590"/>
      <c r="C97" s="587"/>
      <c r="D97" s="638"/>
      <c r="E97" s="640"/>
      <c r="F97" s="638"/>
      <c r="G97" s="642"/>
      <c r="H97" s="644"/>
      <c r="I97" s="646"/>
      <c r="J97" s="646"/>
      <c r="K97" s="648"/>
      <c r="L97" s="644"/>
      <c r="M97" s="646"/>
      <c r="N97" s="646"/>
      <c r="O97" s="648"/>
      <c r="P97" s="644"/>
      <c r="Q97" s="646"/>
      <c r="R97" s="646"/>
      <c r="S97" s="648"/>
    </row>
    <row r="98" spans="2:19" ht="36">
      <c r="B98" s="590"/>
      <c r="C98" s="587"/>
      <c r="D98" s="351" t="s">
        <v>616</v>
      </c>
      <c r="E98" s="351" t="s">
        <v>617</v>
      </c>
      <c r="F98" s="367" t="s">
        <v>618</v>
      </c>
      <c r="G98" s="352" t="s">
        <v>619</v>
      </c>
      <c r="H98" s="351" t="s">
        <v>616</v>
      </c>
      <c r="I98" s="351" t="s">
        <v>617</v>
      </c>
      <c r="J98" s="367" t="s">
        <v>618</v>
      </c>
      <c r="K98" s="352" t="s">
        <v>619</v>
      </c>
      <c r="L98" s="351" t="s">
        <v>616</v>
      </c>
      <c r="M98" s="351" t="s">
        <v>617</v>
      </c>
      <c r="N98" s="367" t="s">
        <v>618</v>
      </c>
      <c r="O98" s="352" t="s">
        <v>619</v>
      </c>
      <c r="P98" s="351" t="s">
        <v>616</v>
      </c>
      <c r="Q98" s="351" t="s">
        <v>617</v>
      </c>
      <c r="R98" s="367" t="s">
        <v>618</v>
      </c>
      <c r="S98" s="352" t="s">
        <v>619</v>
      </c>
    </row>
    <row r="99" spans="2:19" ht="15">
      <c r="B99" s="590"/>
      <c r="C99" s="587"/>
      <c r="D99" s="637"/>
      <c r="E99" s="639"/>
      <c r="F99" s="637"/>
      <c r="G99" s="641"/>
      <c r="H99" s="643"/>
      <c r="I99" s="645"/>
      <c r="J99" s="645"/>
      <c r="K99" s="647"/>
      <c r="L99" s="643"/>
      <c r="M99" s="645"/>
      <c r="N99" s="645"/>
      <c r="O99" s="647"/>
      <c r="P99" s="643"/>
      <c r="Q99" s="645"/>
      <c r="R99" s="645"/>
      <c r="S99" s="647"/>
    </row>
    <row r="100" spans="2:19" ht="15">
      <c r="B100" s="590"/>
      <c r="C100" s="587"/>
      <c r="D100" s="638"/>
      <c r="E100" s="640"/>
      <c r="F100" s="638"/>
      <c r="G100" s="642"/>
      <c r="H100" s="644"/>
      <c r="I100" s="646"/>
      <c r="J100" s="646"/>
      <c r="K100" s="648"/>
      <c r="L100" s="644"/>
      <c r="M100" s="646"/>
      <c r="N100" s="646"/>
      <c r="O100" s="648"/>
      <c r="P100" s="644"/>
      <c r="Q100" s="646"/>
      <c r="R100" s="646"/>
      <c r="S100" s="648"/>
    </row>
    <row r="101" spans="2:19" ht="36">
      <c r="B101" s="590"/>
      <c r="C101" s="587"/>
      <c r="D101" s="351" t="s">
        <v>616</v>
      </c>
      <c r="E101" s="351" t="s">
        <v>617</v>
      </c>
      <c r="F101" s="367" t="s">
        <v>618</v>
      </c>
      <c r="G101" s="352" t="s">
        <v>619</v>
      </c>
      <c r="H101" s="351" t="s">
        <v>616</v>
      </c>
      <c r="I101" s="351" t="s">
        <v>617</v>
      </c>
      <c r="J101" s="367" t="s">
        <v>618</v>
      </c>
      <c r="K101" s="352" t="s">
        <v>619</v>
      </c>
      <c r="L101" s="351" t="s">
        <v>616</v>
      </c>
      <c r="M101" s="351" t="s">
        <v>617</v>
      </c>
      <c r="N101" s="367" t="s">
        <v>618</v>
      </c>
      <c r="O101" s="352" t="s">
        <v>619</v>
      </c>
      <c r="P101" s="351" t="s">
        <v>616</v>
      </c>
      <c r="Q101" s="351" t="s">
        <v>617</v>
      </c>
      <c r="R101" s="367" t="s">
        <v>618</v>
      </c>
      <c r="S101" s="352" t="s">
        <v>619</v>
      </c>
    </row>
    <row r="102" spans="2:19" ht="15">
      <c r="B102" s="590"/>
      <c r="C102" s="587"/>
      <c r="D102" s="637"/>
      <c r="E102" s="639"/>
      <c r="F102" s="637"/>
      <c r="G102" s="641"/>
      <c r="H102" s="643"/>
      <c r="I102" s="645"/>
      <c r="J102" s="645"/>
      <c r="K102" s="647"/>
      <c r="L102" s="643"/>
      <c r="M102" s="645"/>
      <c r="N102" s="645"/>
      <c r="O102" s="647"/>
      <c r="P102" s="643"/>
      <c r="Q102" s="645"/>
      <c r="R102" s="645"/>
      <c r="S102" s="647"/>
    </row>
    <row r="103" spans="2:19" ht="15">
      <c r="B103" s="590"/>
      <c r="C103" s="587"/>
      <c r="D103" s="638"/>
      <c r="E103" s="640"/>
      <c r="F103" s="638"/>
      <c r="G103" s="642"/>
      <c r="H103" s="644"/>
      <c r="I103" s="646"/>
      <c r="J103" s="646"/>
      <c r="K103" s="648"/>
      <c r="L103" s="644"/>
      <c r="M103" s="646"/>
      <c r="N103" s="646"/>
      <c r="O103" s="648"/>
      <c r="P103" s="644"/>
      <c r="Q103" s="646"/>
      <c r="R103" s="646"/>
      <c r="S103" s="648"/>
    </row>
    <row r="104" spans="2:19" ht="36">
      <c r="B104" s="590"/>
      <c r="C104" s="587"/>
      <c r="D104" s="351" t="s">
        <v>616</v>
      </c>
      <c r="E104" s="351" t="s">
        <v>617</v>
      </c>
      <c r="F104" s="367" t="s">
        <v>618</v>
      </c>
      <c r="G104" s="352" t="s">
        <v>619</v>
      </c>
      <c r="H104" s="351" t="s">
        <v>616</v>
      </c>
      <c r="I104" s="351" t="s">
        <v>617</v>
      </c>
      <c r="J104" s="367" t="s">
        <v>618</v>
      </c>
      <c r="K104" s="352" t="s">
        <v>619</v>
      </c>
      <c r="L104" s="351" t="s">
        <v>616</v>
      </c>
      <c r="M104" s="351" t="s">
        <v>617</v>
      </c>
      <c r="N104" s="367" t="s">
        <v>618</v>
      </c>
      <c r="O104" s="352" t="s">
        <v>619</v>
      </c>
      <c r="P104" s="351" t="s">
        <v>616</v>
      </c>
      <c r="Q104" s="351" t="s">
        <v>617</v>
      </c>
      <c r="R104" s="367" t="s">
        <v>618</v>
      </c>
      <c r="S104" s="352" t="s">
        <v>619</v>
      </c>
    </row>
    <row r="105" spans="2:19" ht="15">
      <c r="B105" s="590"/>
      <c r="C105" s="587"/>
      <c r="D105" s="637"/>
      <c r="E105" s="639"/>
      <c r="F105" s="637"/>
      <c r="G105" s="641"/>
      <c r="H105" s="643"/>
      <c r="I105" s="645"/>
      <c r="J105" s="645"/>
      <c r="K105" s="647"/>
      <c r="L105" s="643"/>
      <c r="M105" s="645"/>
      <c r="N105" s="645"/>
      <c r="O105" s="647"/>
      <c r="P105" s="643"/>
      <c r="Q105" s="645"/>
      <c r="R105" s="645"/>
      <c r="S105" s="647"/>
    </row>
    <row r="106" spans="2:19" ht="15">
      <c r="B106" s="591"/>
      <c r="C106" s="588"/>
      <c r="D106" s="638"/>
      <c r="E106" s="640"/>
      <c r="F106" s="638"/>
      <c r="G106" s="642"/>
      <c r="H106" s="644"/>
      <c r="I106" s="646"/>
      <c r="J106" s="646"/>
      <c r="K106" s="648"/>
      <c r="L106" s="644"/>
      <c r="M106" s="646"/>
      <c r="N106" s="646"/>
      <c r="O106" s="648"/>
      <c r="P106" s="644"/>
      <c r="Q106" s="646"/>
      <c r="R106" s="646"/>
      <c r="S106" s="648"/>
    </row>
    <row r="107" spans="2:3" ht="15.75" thickBot="1">
      <c r="B107" s="340"/>
      <c r="C107" s="340"/>
    </row>
    <row r="108" spans="2:19" ht="15.75" thickBot="1">
      <c r="B108" s="340"/>
      <c r="C108" s="340"/>
      <c r="D108" s="569" t="s">
        <v>536</v>
      </c>
      <c r="E108" s="570"/>
      <c r="F108" s="570"/>
      <c r="G108" s="571"/>
      <c r="H108" s="649" t="s">
        <v>620</v>
      </c>
      <c r="I108" s="633"/>
      <c r="J108" s="633"/>
      <c r="K108" s="634"/>
      <c r="L108" s="649" t="s">
        <v>538</v>
      </c>
      <c r="M108" s="633"/>
      <c r="N108" s="633"/>
      <c r="O108" s="634"/>
      <c r="P108" s="649" t="s">
        <v>539</v>
      </c>
      <c r="Q108" s="633"/>
      <c r="R108" s="633"/>
      <c r="S108" s="634"/>
    </row>
    <row r="109" spans="2:19" ht="15">
      <c r="B109" s="650" t="s">
        <v>621</v>
      </c>
      <c r="C109" s="572" t="s">
        <v>622</v>
      </c>
      <c r="D109" s="402" t="s">
        <v>623</v>
      </c>
      <c r="E109" s="403" t="s">
        <v>624</v>
      </c>
      <c r="F109" s="596" t="s">
        <v>625</v>
      </c>
      <c r="G109" s="607"/>
      <c r="H109" s="402" t="s">
        <v>623</v>
      </c>
      <c r="I109" s="403" t="s">
        <v>624</v>
      </c>
      <c r="J109" s="596" t="s">
        <v>625</v>
      </c>
      <c r="K109" s="607"/>
      <c r="L109" s="402" t="s">
        <v>623</v>
      </c>
      <c r="M109" s="403" t="s">
        <v>624</v>
      </c>
      <c r="N109" s="596" t="s">
        <v>625</v>
      </c>
      <c r="O109" s="607"/>
      <c r="P109" s="402" t="s">
        <v>623</v>
      </c>
      <c r="Q109" s="403" t="s">
        <v>624</v>
      </c>
      <c r="R109" s="596" t="s">
        <v>625</v>
      </c>
      <c r="S109" s="607"/>
    </row>
    <row r="110" spans="2:19" ht="15">
      <c r="B110" s="651"/>
      <c r="C110" s="574"/>
      <c r="D110" s="404"/>
      <c r="E110" s="405"/>
      <c r="F110" s="610"/>
      <c r="G110" s="624"/>
      <c r="H110" s="406"/>
      <c r="I110" s="407"/>
      <c r="J110" s="653"/>
      <c r="K110" s="654"/>
      <c r="L110" s="406"/>
      <c r="M110" s="407"/>
      <c r="N110" s="653"/>
      <c r="O110" s="654"/>
      <c r="P110" s="406"/>
      <c r="Q110" s="407"/>
      <c r="R110" s="653"/>
      <c r="S110" s="654"/>
    </row>
    <row r="111" spans="2:19" ht="24">
      <c r="B111" s="651"/>
      <c r="C111" s="650" t="s">
        <v>626</v>
      </c>
      <c r="D111" s="408" t="s">
        <v>623</v>
      </c>
      <c r="E111" s="351" t="s">
        <v>624</v>
      </c>
      <c r="F111" s="351" t="s">
        <v>627</v>
      </c>
      <c r="G111" s="374" t="s">
        <v>628</v>
      </c>
      <c r="H111" s="408" t="s">
        <v>623</v>
      </c>
      <c r="I111" s="351" t="s">
        <v>624</v>
      </c>
      <c r="J111" s="351" t="s">
        <v>627</v>
      </c>
      <c r="K111" s="374" t="s">
        <v>628</v>
      </c>
      <c r="L111" s="408" t="s">
        <v>623</v>
      </c>
      <c r="M111" s="351" t="s">
        <v>624</v>
      </c>
      <c r="N111" s="351" t="s">
        <v>627</v>
      </c>
      <c r="O111" s="374" t="s">
        <v>628</v>
      </c>
      <c r="P111" s="408" t="s">
        <v>623</v>
      </c>
      <c r="Q111" s="351" t="s">
        <v>624</v>
      </c>
      <c r="R111" s="351" t="s">
        <v>627</v>
      </c>
      <c r="S111" s="374" t="s">
        <v>628</v>
      </c>
    </row>
    <row r="112" spans="2:19" ht="15">
      <c r="B112" s="651"/>
      <c r="C112" s="651"/>
      <c r="D112" s="404"/>
      <c r="E112" s="369"/>
      <c r="F112" s="385"/>
      <c r="G112" s="398"/>
      <c r="H112" s="406"/>
      <c r="I112" s="371"/>
      <c r="J112" s="387"/>
      <c r="K112" s="401"/>
      <c r="L112" s="406"/>
      <c r="M112" s="371"/>
      <c r="N112" s="387"/>
      <c r="O112" s="401"/>
      <c r="P112" s="406"/>
      <c r="Q112" s="371"/>
      <c r="R112" s="387"/>
      <c r="S112" s="401"/>
    </row>
    <row r="113" spans="2:19" ht="24">
      <c r="B113" s="651"/>
      <c r="C113" s="651"/>
      <c r="D113" s="408" t="s">
        <v>623</v>
      </c>
      <c r="E113" s="351" t="s">
        <v>624</v>
      </c>
      <c r="F113" s="351" t="s">
        <v>627</v>
      </c>
      <c r="G113" s="374" t="s">
        <v>628</v>
      </c>
      <c r="H113" s="408" t="s">
        <v>623</v>
      </c>
      <c r="I113" s="351" t="s">
        <v>624</v>
      </c>
      <c r="J113" s="351" t="s">
        <v>627</v>
      </c>
      <c r="K113" s="374" t="s">
        <v>628</v>
      </c>
      <c r="L113" s="408" t="s">
        <v>623</v>
      </c>
      <c r="M113" s="351" t="s">
        <v>624</v>
      </c>
      <c r="N113" s="351" t="s">
        <v>627</v>
      </c>
      <c r="O113" s="374" t="s">
        <v>628</v>
      </c>
      <c r="P113" s="408" t="s">
        <v>623</v>
      </c>
      <c r="Q113" s="351" t="s">
        <v>624</v>
      </c>
      <c r="R113" s="351" t="s">
        <v>627</v>
      </c>
      <c r="S113" s="374" t="s">
        <v>628</v>
      </c>
    </row>
    <row r="114" spans="2:19" ht="15">
      <c r="B114" s="651"/>
      <c r="C114" s="651"/>
      <c r="D114" s="404"/>
      <c r="E114" s="369"/>
      <c r="F114" s="385"/>
      <c r="G114" s="398"/>
      <c r="H114" s="406"/>
      <c r="I114" s="371"/>
      <c r="J114" s="387"/>
      <c r="K114" s="401"/>
      <c r="L114" s="406"/>
      <c r="M114" s="371"/>
      <c r="N114" s="387"/>
      <c r="O114" s="401"/>
      <c r="P114" s="406"/>
      <c r="Q114" s="371"/>
      <c r="R114" s="387"/>
      <c r="S114" s="401"/>
    </row>
    <row r="115" spans="2:19" ht="24">
      <c r="B115" s="651"/>
      <c r="C115" s="651"/>
      <c r="D115" s="408" t="s">
        <v>623</v>
      </c>
      <c r="E115" s="351" t="s">
        <v>624</v>
      </c>
      <c r="F115" s="351" t="s">
        <v>627</v>
      </c>
      <c r="G115" s="374" t="s">
        <v>628</v>
      </c>
      <c r="H115" s="408" t="s">
        <v>623</v>
      </c>
      <c r="I115" s="351" t="s">
        <v>624</v>
      </c>
      <c r="J115" s="351" t="s">
        <v>627</v>
      </c>
      <c r="K115" s="374" t="s">
        <v>628</v>
      </c>
      <c r="L115" s="408" t="s">
        <v>623</v>
      </c>
      <c r="M115" s="351" t="s">
        <v>624</v>
      </c>
      <c r="N115" s="351" t="s">
        <v>627</v>
      </c>
      <c r="O115" s="374" t="s">
        <v>628</v>
      </c>
      <c r="P115" s="408" t="s">
        <v>623</v>
      </c>
      <c r="Q115" s="351" t="s">
        <v>624</v>
      </c>
      <c r="R115" s="351" t="s">
        <v>627</v>
      </c>
      <c r="S115" s="374" t="s">
        <v>628</v>
      </c>
    </row>
    <row r="116" spans="2:19" ht="15">
      <c r="B116" s="651"/>
      <c r="C116" s="651"/>
      <c r="D116" s="404"/>
      <c r="E116" s="369"/>
      <c r="F116" s="385"/>
      <c r="G116" s="398"/>
      <c r="H116" s="406"/>
      <c r="I116" s="371"/>
      <c r="J116" s="387"/>
      <c r="K116" s="401"/>
      <c r="L116" s="406"/>
      <c r="M116" s="371"/>
      <c r="N116" s="387"/>
      <c r="O116" s="401"/>
      <c r="P116" s="406"/>
      <c r="Q116" s="371"/>
      <c r="R116" s="387"/>
      <c r="S116" s="401"/>
    </row>
    <row r="117" spans="2:19" ht="24">
      <c r="B117" s="651"/>
      <c r="C117" s="651"/>
      <c r="D117" s="408" t="s">
        <v>623</v>
      </c>
      <c r="E117" s="351" t="s">
        <v>624</v>
      </c>
      <c r="F117" s="351" t="s">
        <v>627</v>
      </c>
      <c r="G117" s="374" t="s">
        <v>628</v>
      </c>
      <c r="H117" s="408" t="s">
        <v>623</v>
      </c>
      <c r="I117" s="351" t="s">
        <v>624</v>
      </c>
      <c r="J117" s="351" t="s">
        <v>627</v>
      </c>
      <c r="K117" s="374" t="s">
        <v>628</v>
      </c>
      <c r="L117" s="408" t="s">
        <v>623</v>
      </c>
      <c r="M117" s="351" t="s">
        <v>624</v>
      </c>
      <c r="N117" s="351" t="s">
        <v>627</v>
      </c>
      <c r="O117" s="374" t="s">
        <v>628</v>
      </c>
      <c r="P117" s="408" t="s">
        <v>623</v>
      </c>
      <c r="Q117" s="351" t="s">
        <v>624</v>
      </c>
      <c r="R117" s="351" t="s">
        <v>627</v>
      </c>
      <c r="S117" s="374" t="s">
        <v>628</v>
      </c>
    </row>
    <row r="118" spans="2:19" ht="15">
      <c r="B118" s="652"/>
      <c r="C118" s="652"/>
      <c r="D118" s="404"/>
      <c r="E118" s="369"/>
      <c r="F118" s="385"/>
      <c r="G118" s="398"/>
      <c r="H118" s="406"/>
      <c r="I118" s="371"/>
      <c r="J118" s="387"/>
      <c r="K118" s="401"/>
      <c r="L118" s="406"/>
      <c r="M118" s="371"/>
      <c r="N118" s="387"/>
      <c r="O118" s="401"/>
      <c r="P118" s="406"/>
      <c r="Q118" s="371"/>
      <c r="R118" s="387"/>
      <c r="S118" s="401"/>
    </row>
    <row r="119" spans="2:19" ht="15">
      <c r="B119" s="589" t="s">
        <v>629</v>
      </c>
      <c r="C119" s="655" t="s">
        <v>630</v>
      </c>
      <c r="D119" s="409" t="s">
        <v>631</v>
      </c>
      <c r="E119" s="409" t="s">
        <v>632</v>
      </c>
      <c r="F119" s="409" t="s">
        <v>534</v>
      </c>
      <c r="G119" s="410" t="s">
        <v>633</v>
      </c>
      <c r="H119" s="411" t="s">
        <v>631</v>
      </c>
      <c r="I119" s="409" t="s">
        <v>632</v>
      </c>
      <c r="J119" s="409" t="s">
        <v>534</v>
      </c>
      <c r="K119" s="410" t="s">
        <v>633</v>
      </c>
      <c r="L119" s="409" t="s">
        <v>631</v>
      </c>
      <c r="M119" s="409" t="s">
        <v>632</v>
      </c>
      <c r="N119" s="409" t="s">
        <v>534</v>
      </c>
      <c r="O119" s="410" t="s">
        <v>633</v>
      </c>
      <c r="P119" s="409" t="s">
        <v>631</v>
      </c>
      <c r="Q119" s="409" t="s">
        <v>632</v>
      </c>
      <c r="R119" s="409" t="s">
        <v>534</v>
      </c>
      <c r="S119" s="410" t="s">
        <v>633</v>
      </c>
    </row>
    <row r="120" spans="2:19" ht="15">
      <c r="B120" s="590"/>
      <c r="C120" s="656"/>
      <c r="D120" s="368"/>
      <c r="E120" s="368"/>
      <c r="F120" s="368"/>
      <c r="G120" s="368"/>
      <c r="H120" s="390"/>
      <c r="I120" s="370"/>
      <c r="J120" s="370"/>
      <c r="K120" s="391"/>
      <c r="L120" s="370"/>
      <c r="M120" s="370"/>
      <c r="N120" s="370"/>
      <c r="O120" s="391"/>
      <c r="P120" s="370"/>
      <c r="Q120" s="370"/>
      <c r="R120" s="370"/>
      <c r="S120" s="391"/>
    </row>
    <row r="121" spans="2:19" ht="24">
      <c r="B121" s="590"/>
      <c r="C121" s="589" t="s">
        <v>634</v>
      </c>
      <c r="D121" s="351" t="s">
        <v>635</v>
      </c>
      <c r="E121" s="598" t="s">
        <v>636</v>
      </c>
      <c r="F121" s="625"/>
      <c r="G121" s="352" t="s">
        <v>637</v>
      </c>
      <c r="H121" s="351" t="s">
        <v>635</v>
      </c>
      <c r="I121" s="598" t="s">
        <v>636</v>
      </c>
      <c r="J121" s="625"/>
      <c r="K121" s="352" t="s">
        <v>637</v>
      </c>
      <c r="L121" s="351" t="s">
        <v>635</v>
      </c>
      <c r="M121" s="598" t="s">
        <v>636</v>
      </c>
      <c r="N121" s="625"/>
      <c r="O121" s="352" t="s">
        <v>637</v>
      </c>
      <c r="P121" s="351" t="s">
        <v>635</v>
      </c>
      <c r="Q121" s="351" t="s">
        <v>636</v>
      </c>
      <c r="R121" s="598" t="s">
        <v>636</v>
      </c>
      <c r="S121" s="625"/>
    </row>
    <row r="122" spans="2:19" ht="15">
      <c r="B122" s="590"/>
      <c r="C122" s="590"/>
      <c r="D122" s="412">
        <v>0</v>
      </c>
      <c r="E122" s="657"/>
      <c r="F122" s="658"/>
      <c r="G122" s="355"/>
      <c r="H122" s="413">
        <v>0</v>
      </c>
      <c r="I122" s="659"/>
      <c r="J122" s="660"/>
      <c r="K122" s="380"/>
      <c r="L122" s="413">
        <v>0</v>
      </c>
      <c r="M122" s="659"/>
      <c r="N122" s="660"/>
      <c r="O122" s="358"/>
      <c r="P122" s="413"/>
      <c r="Q122" s="356"/>
      <c r="R122" s="659"/>
      <c r="S122" s="660"/>
    </row>
    <row r="123" spans="2:19" ht="24">
      <c r="B123" s="590"/>
      <c r="C123" s="590"/>
      <c r="D123" s="351" t="s">
        <v>635</v>
      </c>
      <c r="E123" s="598" t="s">
        <v>636</v>
      </c>
      <c r="F123" s="625"/>
      <c r="G123" s="352" t="s">
        <v>637</v>
      </c>
      <c r="H123" s="351" t="s">
        <v>635</v>
      </c>
      <c r="I123" s="598" t="s">
        <v>636</v>
      </c>
      <c r="J123" s="625"/>
      <c r="K123" s="352" t="s">
        <v>637</v>
      </c>
      <c r="L123" s="351" t="s">
        <v>635</v>
      </c>
      <c r="M123" s="598" t="s">
        <v>636</v>
      </c>
      <c r="N123" s="625"/>
      <c r="O123" s="352" t="s">
        <v>637</v>
      </c>
      <c r="P123" s="351" t="s">
        <v>635</v>
      </c>
      <c r="Q123" s="351" t="s">
        <v>636</v>
      </c>
      <c r="R123" s="598" t="s">
        <v>636</v>
      </c>
      <c r="S123" s="625"/>
    </row>
    <row r="124" spans="2:19" ht="15">
      <c r="B124" s="590"/>
      <c r="C124" s="590"/>
      <c r="D124" s="412"/>
      <c r="E124" s="657"/>
      <c r="F124" s="658"/>
      <c r="G124" s="355"/>
      <c r="H124" s="413"/>
      <c r="I124" s="659"/>
      <c r="J124" s="660"/>
      <c r="K124" s="358"/>
      <c r="L124" s="413"/>
      <c r="M124" s="659"/>
      <c r="N124" s="660"/>
      <c r="O124" s="358"/>
      <c r="P124" s="413"/>
      <c r="Q124" s="356"/>
      <c r="R124" s="659"/>
      <c r="S124" s="660"/>
    </row>
    <row r="125" spans="2:19" ht="24">
      <c r="B125" s="590"/>
      <c r="C125" s="590"/>
      <c r="D125" s="351" t="s">
        <v>635</v>
      </c>
      <c r="E125" s="598" t="s">
        <v>636</v>
      </c>
      <c r="F125" s="625"/>
      <c r="G125" s="352" t="s">
        <v>637</v>
      </c>
      <c r="H125" s="351" t="s">
        <v>635</v>
      </c>
      <c r="I125" s="598" t="s">
        <v>636</v>
      </c>
      <c r="J125" s="625"/>
      <c r="K125" s="352" t="s">
        <v>637</v>
      </c>
      <c r="L125" s="351" t="s">
        <v>635</v>
      </c>
      <c r="M125" s="598" t="s">
        <v>636</v>
      </c>
      <c r="N125" s="625"/>
      <c r="O125" s="352" t="s">
        <v>637</v>
      </c>
      <c r="P125" s="351" t="s">
        <v>635</v>
      </c>
      <c r="Q125" s="351" t="s">
        <v>636</v>
      </c>
      <c r="R125" s="598" t="s">
        <v>636</v>
      </c>
      <c r="S125" s="625"/>
    </row>
    <row r="126" spans="2:19" ht="15">
      <c r="B126" s="590"/>
      <c r="C126" s="590"/>
      <c r="D126" s="412"/>
      <c r="E126" s="657"/>
      <c r="F126" s="658"/>
      <c r="G126" s="355"/>
      <c r="H126" s="413"/>
      <c r="I126" s="659"/>
      <c r="J126" s="660"/>
      <c r="K126" s="358"/>
      <c r="L126" s="413"/>
      <c r="M126" s="659"/>
      <c r="N126" s="660"/>
      <c r="O126" s="358"/>
      <c r="P126" s="413"/>
      <c r="Q126" s="356"/>
      <c r="R126" s="659"/>
      <c r="S126" s="660"/>
    </row>
    <row r="127" spans="2:19" ht="24">
      <c r="B127" s="590"/>
      <c r="C127" s="590"/>
      <c r="D127" s="351" t="s">
        <v>635</v>
      </c>
      <c r="E127" s="598" t="s">
        <v>636</v>
      </c>
      <c r="F127" s="625"/>
      <c r="G127" s="352" t="s">
        <v>637</v>
      </c>
      <c r="H127" s="351" t="s">
        <v>635</v>
      </c>
      <c r="I127" s="598" t="s">
        <v>636</v>
      </c>
      <c r="J127" s="625"/>
      <c r="K127" s="352" t="s">
        <v>637</v>
      </c>
      <c r="L127" s="351" t="s">
        <v>635</v>
      </c>
      <c r="M127" s="598" t="s">
        <v>636</v>
      </c>
      <c r="N127" s="625"/>
      <c r="O127" s="352" t="s">
        <v>637</v>
      </c>
      <c r="P127" s="351" t="s">
        <v>635</v>
      </c>
      <c r="Q127" s="351" t="s">
        <v>636</v>
      </c>
      <c r="R127" s="598" t="s">
        <v>636</v>
      </c>
      <c r="S127" s="625"/>
    </row>
    <row r="128" spans="2:19" ht="15">
      <c r="B128" s="591"/>
      <c r="C128" s="591"/>
      <c r="D128" s="412"/>
      <c r="E128" s="657"/>
      <c r="F128" s="658"/>
      <c r="G128" s="355"/>
      <c r="H128" s="413"/>
      <c r="I128" s="659"/>
      <c r="J128" s="660"/>
      <c r="K128" s="358"/>
      <c r="L128" s="413"/>
      <c r="M128" s="659"/>
      <c r="N128" s="660"/>
      <c r="O128" s="358"/>
      <c r="P128" s="413"/>
      <c r="Q128" s="356"/>
      <c r="R128" s="659"/>
      <c r="S128" s="660"/>
    </row>
    <row r="129" spans="2:3" ht="15.75" thickBot="1">
      <c r="B129" s="340"/>
      <c r="C129" s="340"/>
    </row>
    <row r="130" spans="2:19" ht="15.75" thickBot="1">
      <c r="B130" s="340"/>
      <c r="C130" s="340"/>
      <c r="D130" s="569" t="s">
        <v>536</v>
      </c>
      <c r="E130" s="570"/>
      <c r="F130" s="570"/>
      <c r="G130" s="571"/>
      <c r="H130" s="569" t="s">
        <v>537</v>
      </c>
      <c r="I130" s="570"/>
      <c r="J130" s="570"/>
      <c r="K130" s="571"/>
      <c r="L130" s="570" t="s">
        <v>538</v>
      </c>
      <c r="M130" s="570"/>
      <c r="N130" s="570"/>
      <c r="O130" s="570"/>
      <c r="P130" s="569" t="s">
        <v>539</v>
      </c>
      <c r="Q130" s="570"/>
      <c r="R130" s="570"/>
      <c r="S130" s="571"/>
    </row>
    <row r="131" spans="2:19" ht="15">
      <c r="B131" s="572" t="s">
        <v>638</v>
      </c>
      <c r="C131" s="572" t="s">
        <v>639</v>
      </c>
      <c r="D131" s="596" t="s">
        <v>640</v>
      </c>
      <c r="E131" s="605"/>
      <c r="F131" s="605"/>
      <c r="G131" s="607"/>
      <c r="H131" s="596" t="s">
        <v>640</v>
      </c>
      <c r="I131" s="605"/>
      <c r="J131" s="605"/>
      <c r="K131" s="607"/>
      <c r="L131" s="596" t="s">
        <v>640</v>
      </c>
      <c r="M131" s="605"/>
      <c r="N131" s="605"/>
      <c r="O131" s="607"/>
      <c r="P131" s="596" t="s">
        <v>640</v>
      </c>
      <c r="Q131" s="605"/>
      <c r="R131" s="605"/>
      <c r="S131" s="607"/>
    </row>
    <row r="132" spans="2:19" ht="15">
      <c r="B132" s="574"/>
      <c r="C132" s="574"/>
      <c r="D132" s="661" t="s">
        <v>641</v>
      </c>
      <c r="E132" s="662"/>
      <c r="F132" s="662"/>
      <c r="G132" s="663"/>
      <c r="H132" s="664" t="s">
        <v>642</v>
      </c>
      <c r="I132" s="665"/>
      <c r="J132" s="665"/>
      <c r="K132" s="666"/>
      <c r="L132" s="664" t="s">
        <v>643</v>
      </c>
      <c r="M132" s="665"/>
      <c r="N132" s="665"/>
      <c r="O132" s="666"/>
      <c r="P132" s="664"/>
      <c r="Q132" s="665"/>
      <c r="R132" s="665"/>
      <c r="S132" s="666"/>
    </row>
    <row r="133" spans="2:19" ht="15">
      <c r="B133" s="586" t="s">
        <v>644</v>
      </c>
      <c r="C133" s="586" t="s">
        <v>645</v>
      </c>
      <c r="D133" s="409" t="s">
        <v>646</v>
      </c>
      <c r="E133" s="373" t="s">
        <v>534</v>
      </c>
      <c r="F133" s="351" t="s">
        <v>557</v>
      </c>
      <c r="G133" s="352" t="s">
        <v>574</v>
      </c>
      <c r="H133" s="409" t="s">
        <v>646</v>
      </c>
      <c r="I133" s="373" t="s">
        <v>534</v>
      </c>
      <c r="J133" s="351" t="s">
        <v>557</v>
      </c>
      <c r="K133" s="352" t="s">
        <v>574</v>
      </c>
      <c r="L133" s="409" t="s">
        <v>646</v>
      </c>
      <c r="M133" s="373" t="s">
        <v>534</v>
      </c>
      <c r="N133" s="351" t="s">
        <v>557</v>
      </c>
      <c r="O133" s="352" t="s">
        <v>574</v>
      </c>
      <c r="P133" s="409" t="s">
        <v>646</v>
      </c>
      <c r="Q133" s="373" t="s">
        <v>534</v>
      </c>
      <c r="R133" s="351" t="s">
        <v>557</v>
      </c>
      <c r="S133" s="352" t="s">
        <v>574</v>
      </c>
    </row>
    <row r="134" spans="2:19" ht="15">
      <c r="B134" s="587"/>
      <c r="C134" s="588"/>
      <c r="D134" s="368">
        <v>0</v>
      </c>
      <c r="E134" s="414" t="s">
        <v>535</v>
      </c>
      <c r="F134" s="354" t="s">
        <v>591</v>
      </c>
      <c r="G134" s="389" t="s">
        <v>647</v>
      </c>
      <c r="H134" s="370">
        <v>4</v>
      </c>
      <c r="I134" s="415" t="s">
        <v>535</v>
      </c>
      <c r="J134" s="370" t="s">
        <v>591</v>
      </c>
      <c r="K134" s="416"/>
      <c r="L134" s="370">
        <v>2</v>
      </c>
      <c r="M134" s="415" t="s">
        <v>535</v>
      </c>
      <c r="N134" s="370" t="s">
        <v>591</v>
      </c>
      <c r="O134" s="416"/>
      <c r="P134" s="370"/>
      <c r="Q134" s="415"/>
      <c r="R134" s="370"/>
      <c r="S134" s="416"/>
    </row>
    <row r="135" spans="2:19" ht="15">
      <c r="B135" s="587"/>
      <c r="C135" s="586" t="s">
        <v>648</v>
      </c>
      <c r="D135" s="351" t="s">
        <v>649</v>
      </c>
      <c r="E135" s="598" t="s">
        <v>650</v>
      </c>
      <c r="F135" s="625"/>
      <c r="G135" s="352" t="s">
        <v>651</v>
      </c>
      <c r="H135" s="351" t="s">
        <v>649</v>
      </c>
      <c r="I135" s="598" t="s">
        <v>650</v>
      </c>
      <c r="J135" s="625"/>
      <c r="K135" s="352" t="s">
        <v>651</v>
      </c>
      <c r="L135" s="351" t="s">
        <v>649</v>
      </c>
      <c r="M135" s="598" t="s">
        <v>650</v>
      </c>
      <c r="N135" s="625"/>
      <c r="O135" s="352" t="s">
        <v>651</v>
      </c>
      <c r="P135" s="351" t="s">
        <v>649</v>
      </c>
      <c r="Q135" s="598" t="s">
        <v>650</v>
      </c>
      <c r="R135" s="625"/>
      <c r="S135" s="352" t="s">
        <v>651</v>
      </c>
    </row>
    <row r="136" spans="2:19" ht="15">
      <c r="B136" s="588"/>
      <c r="C136" s="588"/>
      <c r="D136" s="412"/>
      <c r="E136" s="657"/>
      <c r="F136" s="658"/>
      <c r="G136" s="355"/>
      <c r="H136" s="413"/>
      <c r="I136" s="659"/>
      <c r="J136" s="660"/>
      <c r="K136" s="358"/>
      <c r="L136" s="413"/>
      <c r="M136" s="659"/>
      <c r="N136" s="660"/>
      <c r="O136" s="358"/>
      <c r="P136" s="413"/>
      <c r="Q136" s="659"/>
      <c r="R136" s="660"/>
      <c r="S136" s="358"/>
    </row>
  </sheetData>
  <sheetProtection/>
  <mergeCells count="382">
    <mergeCell ref="Q135:R135"/>
    <mergeCell ref="E136:F136"/>
    <mergeCell ref="I136:J136"/>
    <mergeCell ref="M136:N136"/>
    <mergeCell ref="Q136:R136"/>
    <mergeCell ref="D132:G132"/>
    <mergeCell ref="H132:K132"/>
    <mergeCell ref="L132:O132"/>
    <mergeCell ref="P132:S132"/>
    <mergeCell ref="B133:B136"/>
    <mergeCell ref="C133:C134"/>
    <mergeCell ref="C135:C136"/>
    <mergeCell ref="E135:F135"/>
    <mergeCell ref="I135:J135"/>
    <mergeCell ref="M135:N135"/>
    <mergeCell ref="D130:G130"/>
    <mergeCell ref="H130:K130"/>
    <mergeCell ref="L130:O130"/>
    <mergeCell ref="P130:S130"/>
    <mergeCell ref="B131:B132"/>
    <mergeCell ref="C131:C132"/>
    <mergeCell ref="D131:G131"/>
    <mergeCell ref="H131:K131"/>
    <mergeCell ref="L131:O131"/>
    <mergeCell ref="P131:S131"/>
    <mergeCell ref="E127:F127"/>
    <mergeCell ref="I127:J127"/>
    <mergeCell ref="M127:N127"/>
    <mergeCell ref="R127:S127"/>
    <mergeCell ref="E128:F128"/>
    <mergeCell ref="I128:J128"/>
    <mergeCell ref="M128:N128"/>
    <mergeCell ref="R128:S128"/>
    <mergeCell ref="M125:N125"/>
    <mergeCell ref="R125:S125"/>
    <mergeCell ref="E126:F126"/>
    <mergeCell ref="I126:J126"/>
    <mergeCell ref="M126:N126"/>
    <mergeCell ref="R126:S126"/>
    <mergeCell ref="M123:N123"/>
    <mergeCell ref="R123:S123"/>
    <mergeCell ref="E124:F124"/>
    <mergeCell ref="I124:J124"/>
    <mergeCell ref="M124:N124"/>
    <mergeCell ref="R124:S124"/>
    <mergeCell ref="M121:N121"/>
    <mergeCell ref="R121:S121"/>
    <mergeCell ref="E122:F122"/>
    <mergeCell ref="I122:J122"/>
    <mergeCell ref="M122:N122"/>
    <mergeCell ref="R122:S122"/>
    <mergeCell ref="C111:C118"/>
    <mergeCell ref="B119:B128"/>
    <mergeCell ref="C119:C120"/>
    <mergeCell ref="C121:C128"/>
    <mergeCell ref="E121:F121"/>
    <mergeCell ref="I121:J121"/>
    <mergeCell ref="E123:F123"/>
    <mergeCell ref="I123:J123"/>
    <mergeCell ref="E125:F125"/>
    <mergeCell ref="I125:J125"/>
    <mergeCell ref="B109:B118"/>
    <mergeCell ref="C109:C110"/>
    <mergeCell ref="F109:G109"/>
    <mergeCell ref="J109:K109"/>
    <mergeCell ref="N109:O109"/>
    <mergeCell ref="R109:S109"/>
    <mergeCell ref="F110:G110"/>
    <mergeCell ref="J110:K110"/>
    <mergeCell ref="N110:O110"/>
    <mergeCell ref="R110:S110"/>
    <mergeCell ref="P105:P106"/>
    <mergeCell ref="Q105:Q106"/>
    <mergeCell ref="R105:R106"/>
    <mergeCell ref="S105:S106"/>
    <mergeCell ref="D108:G108"/>
    <mergeCell ref="H108:K108"/>
    <mergeCell ref="L108:O108"/>
    <mergeCell ref="P108:S108"/>
    <mergeCell ref="J105:J106"/>
    <mergeCell ref="K105:K106"/>
    <mergeCell ref="L105:L106"/>
    <mergeCell ref="M105:M106"/>
    <mergeCell ref="N105:N106"/>
    <mergeCell ref="O105:O106"/>
    <mergeCell ref="P102:P103"/>
    <mergeCell ref="Q102:Q103"/>
    <mergeCell ref="L102:L103"/>
    <mergeCell ref="M102:M103"/>
    <mergeCell ref="N102:N103"/>
    <mergeCell ref="O102:O103"/>
    <mergeCell ref="R102:R103"/>
    <mergeCell ref="S102:S103"/>
    <mergeCell ref="D105:D106"/>
    <mergeCell ref="E105:E106"/>
    <mergeCell ref="F105:F106"/>
    <mergeCell ref="G105:G106"/>
    <mergeCell ref="H105:H106"/>
    <mergeCell ref="I105:I106"/>
    <mergeCell ref="J102:J103"/>
    <mergeCell ref="K102:K103"/>
    <mergeCell ref="D102:D103"/>
    <mergeCell ref="E102:E103"/>
    <mergeCell ref="F102:F103"/>
    <mergeCell ref="G102:G103"/>
    <mergeCell ref="H102:H103"/>
    <mergeCell ref="I102:I103"/>
    <mergeCell ref="N99:N100"/>
    <mergeCell ref="O99:O100"/>
    <mergeCell ref="P99:P100"/>
    <mergeCell ref="Q99:Q100"/>
    <mergeCell ref="R99:R100"/>
    <mergeCell ref="S99:S100"/>
    <mergeCell ref="H99:H100"/>
    <mergeCell ref="I99:I100"/>
    <mergeCell ref="J99:J100"/>
    <mergeCell ref="K99:K100"/>
    <mergeCell ref="L99:L100"/>
    <mergeCell ref="M99:M100"/>
    <mergeCell ref="N96:N97"/>
    <mergeCell ref="O96:O97"/>
    <mergeCell ref="P96:P97"/>
    <mergeCell ref="Q96:Q97"/>
    <mergeCell ref="R96:R97"/>
    <mergeCell ref="S96:S97"/>
    <mergeCell ref="H96:H97"/>
    <mergeCell ref="I96:I97"/>
    <mergeCell ref="J96:J97"/>
    <mergeCell ref="K96:K97"/>
    <mergeCell ref="L96:L97"/>
    <mergeCell ref="M96:M97"/>
    <mergeCell ref="B95:B106"/>
    <mergeCell ref="C95:C106"/>
    <mergeCell ref="D96:D97"/>
    <mergeCell ref="E96:E97"/>
    <mergeCell ref="F96:F97"/>
    <mergeCell ref="G96:G97"/>
    <mergeCell ref="D99:D100"/>
    <mergeCell ref="E99:E100"/>
    <mergeCell ref="F99:F100"/>
    <mergeCell ref="G99:G100"/>
    <mergeCell ref="B93:B94"/>
    <mergeCell ref="C93:C94"/>
    <mergeCell ref="D93:E93"/>
    <mergeCell ref="H93:I93"/>
    <mergeCell ref="L93:M93"/>
    <mergeCell ref="P93:Q93"/>
    <mergeCell ref="D94:E94"/>
    <mergeCell ref="E90:F90"/>
    <mergeCell ref="I90:J90"/>
    <mergeCell ref="M90:N90"/>
    <mergeCell ref="Q90:R90"/>
    <mergeCell ref="D92:G92"/>
    <mergeCell ref="H92:K92"/>
    <mergeCell ref="L92:O92"/>
    <mergeCell ref="P92:S92"/>
    <mergeCell ref="E88:F88"/>
    <mergeCell ref="I88:J88"/>
    <mergeCell ref="M88:N88"/>
    <mergeCell ref="Q88:R88"/>
    <mergeCell ref="E89:F89"/>
    <mergeCell ref="I89:J89"/>
    <mergeCell ref="M89:N89"/>
    <mergeCell ref="Q89:R89"/>
    <mergeCell ref="E86:F86"/>
    <mergeCell ref="I86:J86"/>
    <mergeCell ref="M86:N86"/>
    <mergeCell ref="Q86:R86"/>
    <mergeCell ref="E87:F87"/>
    <mergeCell ref="I87:J87"/>
    <mergeCell ref="M87:N87"/>
    <mergeCell ref="Q87:R87"/>
    <mergeCell ref="B84:B90"/>
    <mergeCell ref="C84:C90"/>
    <mergeCell ref="E84:F84"/>
    <mergeCell ref="I84:J84"/>
    <mergeCell ref="M84:N84"/>
    <mergeCell ref="Q84:R84"/>
    <mergeCell ref="E85:F85"/>
    <mergeCell ref="I85:J85"/>
    <mergeCell ref="M85:N85"/>
    <mergeCell ref="Q85:R85"/>
    <mergeCell ref="E82:F82"/>
    <mergeCell ref="I82:J82"/>
    <mergeCell ref="M82:N82"/>
    <mergeCell ref="Q82:R82"/>
    <mergeCell ref="E83:F83"/>
    <mergeCell ref="I83:J83"/>
    <mergeCell ref="M83:N83"/>
    <mergeCell ref="Q83:R83"/>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F76:G76"/>
    <mergeCell ref="J76:K76"/>
    <mergeCell ref="N76:O76"/>
    <mergeCell ref="R76:S76"/>
    <mergeCell ref="B77:B83"/>
    <mergeCell ref="C77:C83"/>
    <mergeCell ref="E77:F77"/>
    <mergeCell ref="I77:J77"/>
    <mergeCell ref="M77:N77"/>
    <mergeCell ref="Q77:R77"/>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C70:C76"/>
    <mergeCell ref="F70:G70"/>
    <mergeCell ref="J70:K70"/>
    <mergeCell ref="N70:O70"/>
    <mergeCell ref="R70:S70"/>
    <mergeCell ref="F71:G71"/>
    <mergeCell ref="J71:K71"/>
    <mergeCell ref="N71:O71"/>
    <mergeCell ref="R71:S71"/>
    <mergeCell ref="F72:G72"/>
    <mergeCell ref="B68:B76"/>
    <mergeCell ref="C68:C69"/>
    <mergeCell ref="F68:G68"/>
    <mergeCell ref="J68:K68"/>
    <mergeCell ref="N68:O68"/>
    <mergeCell ref="R68:S68"/>
    <mergeCell ref="F69:G69"/>
    <mergeCell ref="J69:K69"/>
    <mergeCell ref="N69:O69"/>
    <mergeCell ref="R69:S69"/>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L62:M62"/>
    <mergeCell ref="N62:O62"/>
    <mergeCell ref="P62:Q62"/>
    <mergeCell ref="R62:S62"/>
    <mergeCell ref="D63:E63"/>
    <mergeCell ref="F63:G63"/>
    <mergeCell ref="H63:I63"/>
    <mergeCell ref="J63:K63"/>
    <mergeCell ref="L63:M63"/>
    <mergeCell ref="N63:O63"/>
    <mergeCell ref="B62:B63"/>
    <mergeCell ref="C62:C63"/>
    <mergeCell ref="D62:E62"/>
    <mergeCell ref="F62:G62"/>
    <mergeCell ref="H62:I62"/>
    <mergeCell ref="J62:K62"/>
    <mergeCell ref="F57:G57"/>
    <mergeCell ref="J57:K57"/>
    <mergeCell ref="N57:O57"/>
    <mergeCell ref="R57:S57"/>
    <mergeCell ref="C58:C59"/>
    <mergeCell ref="D61:G61"/>
    <mergeCell ref="H61:K61"/>
    <mergeCell ref="L61:O61"/>
    <mergeCell ref="P61:S61"/>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P49:P50"/>
    <mergeCell ref="Q49:Q50"/>
    <mergeCell ref="D52:G52"/>
    <mergeCell ref="H52:K52"/>
    <mergeCell ref="L52:O52"/>
    <mergeCell ref="P52:S52"/>
    <mergeCell ref="D49:D50"/>
    <mergeCell ref="E49:E50"/>
    <mergeCell ref="H49:H50"/>
    <mergeCell ref="I49:I50"/>
    <mergeCell ref="L49:L50"/>
    <mergeCell ref="M49:M50"/>
    <mergeCell ref="H46:H47"/>
    <mergeCell ref="I46:I47"/>
    <mergeCell ref="L46:L47"/>
    <mergeCell ref="M46:M47"/>
    <mergeCell ref="P40:P41"/>
    <mergeCell ref="Q40:Q41"/>
    <mergeCell ref="P46:P47"/>
    <mergeCell ref="Q46:Q47"/>
    <mergeCell ref="H43:H44"/>
    <mergeCell ref="I43:I44"/>
    <mergeCell ref="L43:L44"/>
    <mergeCell ref="M43:M44"/>
    <mergeCell ref="P43:P44"/>
    <mergeCell ref="Q43:Q44"/>
    <mergeCell ref="D46:D47"/>
    <mergeCell ref="E46:E47"/>
    <mergeCell ref="H40:H41"/>
    <mergeCell ref="I40:I41"/>
    <mergeCell ref="L40:L41"/>
    <mergeCell ref="M40:M41"/>
    <mergeCell ref="R27:R28"/>
    <mergeCell ref="S27:S28"/>
    <mergeCell ref="B29:B38"/>
    <mergeCell ref="C29:C38"/>
    <mergeCell ref="B39:B50"/>
    <mergeCell ref="C39:C50"/>
    <mergeCell ref="D40:D41"/>
    <mergeCell ref="E40:E41"/>
    <mergeCell ref="D43:D44"/>
    <mergeCell ref="E43:E44"/>
    <mergeCell ref="B26:B28"/>
    <mergeCell ref="C26:C28"/>
    <mergeCell ref="D26:E26"/>
    <mergeCell ref="P26:Q26"/>
    <mergeCell ref="F27:F28"/>
    <mergeCell ref="G27:G28"/>
    <mergeCell ref="J27:J28"/>
    <mergeCell ref="K27:K28"/>
    <mergeCell ref="N27:N28"/>
    <mergeCell ref="O27:O28"/>
    <mergeCell ref="L19:O19"/>
    <mergeCell ref="P19:S19"/>
    <mergeCell ref="B20:B23"/>
    <mergeCell ref="C20:C23"/>
    <mergeCell ref="D25:G25"/>
    <mergeCell ref="H25:K25"/>
    <mergeCell ref="L25:O25"/>
    <mergeCell ref="P25:S25"/>
    <mergeCell ref="L26:M26"/>
    <mergeCell ref="C2:G2"/>
    <mergeCell ref="B6:G6"/>
    <mergeCell ref="B7:G7"/>
    <mergeCell ref="B8:G8"/>
    <mergeCell ref="C3:G3"/>
    <mergeCell ref="H26:I26"/>
    <mergeCell ref="B10:C10"/>
    <mergeCell ref="D19:G19"/>
    <mergeCell ref="H19:K19"/>
  </mergeCells>
  <dataValidations count="64">
    <dataValidation type="list" allowBlank="1" showInputMessage="1" showErrorMessage="1" prompt="Select overall effectiveness" error="Select from the drop-down list.&#10;" sqref="G27:G28 S27:S28 O27:O28 K27:K28">
      <formula1>$K$162:$K$166</formula1>
    </dataValidation>
    <dataValidation allowBlank="1" showInputMessage="1" showErrorMessage="1" prompt="Enter the name of the Implementing Entity&#10;" sqref="C13"/>
    <dataValidation allowBlank="1" showInputMessage="1" showErrorMessage="1" prompt="Please enter your project ID" sqref="C12"/>
    <dataValidation type="list" allowBlank="1" showInputMessage="1" showErrorMessage="1" prompt="Select from the drop-down list" error="Select from the drop-down list" sqref="C15">
      <formula1>$B$169:$B$327</formula1>
    </dataValidation>
    <dataValidation type="list" allowBlank="1" showInputMessage="1" showErrorMessage="1" prompt="Select from the drop-down list" error="Select from the drop-down list" sqref="C16">
      <formula1>$B$163:$B$166</formula1>
    </dataValidation>
    <dataValidation type="list" allowBlank="1" showInputMessage="1" showErrorMessage="1" prompt="Please select from the drop-down list" error="Please select from the drop-down list" sqref="C14">
      <formula1>$C$163:$C$165</formula1>
    </dataValidation>
    <dataValidation type="list" allowBlank="1" showInputMessage="1" showErrorMessage="1" prompt="Please select from the drop-down list" error="Please select the from the drop-down list&#10;" sqref="C17">
      <formula1>$J$154:$J$161</formula1>
    </dataValidation>
    <dataValidation type="list" allowBlank="1" showInputMessage="1" showErrorMessage="1" prompt="Select state of enforcement" sqref="E136:F136 I136:J136 M136:N136 Q136:R136">
      <formula1>$I$143:$I$147</formula1>
    </dataValidation>
    <dataValidation type="list" allowBlank="1" showInputMessage="1" showErrorMessage="1" prompt="Select integration level" sqref="D132:S132">
      <formula1>$H$150:$H$154</formula1>
    </dataValidation>
    <dataValidation type="list" allowBlank="1" showInputMessage="1" showErrorMessage="1" prompt="Select adaptation strategy" sqref="G120 K120 O120 S120">
      <formula1>$I$168:$I$184</formula1>
    </dataValidation>
    <dataValidation type="list" allowBlank="1" showInputMessage="1" showErrorMessage="1" prompt="Select improvement level" error="Please select improvement level from the drop-down list" sqref="F110:G110 J110:K110 N110:O110 R110:S110">
      <formula1>$H$157:$H$161</formula1>
    </dataValidation>
    <dataValidation type="list" allowBlank="1" showInputMessage="1" showErrorMessage="1" prompt="Select the level of effectiveness of protection/rehabilitation" error="Please select a level of effectiveness from the drop-down list" sqref="G96:G97 G99:G100 G102:G103 G105:G106 K105:K106 K102:K103 K99:K100 K96:K97 O96:O97 O99:O100 O102:O103 O105:O106 R105:R106 R102:R103 R99:R100 R96:R97">
      <formula1>$K$162:$K$166</formula1>
    </dataValidation>
    <dataValidation type="list" allowBlank="1" showInputMessage="1" showErrorMessage="1" prompt="Select type" sqref="G94 K94 S94 O94">
      <formula1>$F$143:$F$147</formula1>
    </dataValidation>
    <dataValidation type="list" allowBlank="1" showInputMessage="1" showErrorMessage="1" prompt="Select level of improvements" sqref="D94:E94 H94 L94 P94">
      <formula1>$K$162:$K$166</formula1>
    </dataValidation>
    <dataValidation type="list" allowBlank="1" showInputMessage="1" showErrorMessage="1" sqref="I78:J83 M78:N83 Q78:R83 E78:F83 I85:J91 M85:N91 Q85:R91 E85:F91">
      <formula1>type1</formula1>
    </dataValidation>
    <dataValidation type="list" allowBlank="1" showInputMessage="1" showErrorMessage="1" prompt="Select type" sqref="F57:G57 J57:K57 N57:O57 R57:S57 D59 H59 L59 P59">
      <formula1>$D$154:$D$156</formula1>
    </dataValidation>
    <dataValidation type="list" allowBlank="1" showInputMessage="1" showErrorMessage="1" prompt="Select hazard addressed by the Early Warning System" errorTitle="Select from the list" error="Select from the list" sqref="S39 S42 S45 S48 O48 O45 O42 O39 K39 K42 K45 K48 G48 G45 G42 G39">
      <formula1>$D$142:$D$149</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type of hazards information generated from the drop-down list&#10;" error="Select from the drop-down list" sqref="F27:F28 J27:J28 N27:N28 R27:R28">
      <formula1>$D$142:$D$149</formula1>
    </dataValidation>
    <dataValidation type="list" allowBlank="1" showInputMessage="1" showErrorMessage="1" sqref="B66">
      <formula1>selectyn</formula1>
    </dataValidation>
    <dataValidation type="list" allowBlank="1" showInputMessage="1" showErrorMessage="1" sqref="I133 O119 K77 I77 G77 K133 M133 Q77 S77 E133 O133 F119 G133 S119 O77 M77 K119 S133 Q133 K84 I84 G84 Q84 S84 O84 M84">
      <formula1>group</formula1>
    </dataValidation>
    <dataValidation type="list" allowBlank="1" showInputMessage="1" showErrorMessage="1" prompt="Select sector" sqref="F54 S85:S91 G85:G91 K85:K91 O85:O91 S78:S83 M134 N54 J54 I134 N59 J59 D71:D76 F59 H71:H76 G78:G83 L71:L76 K78:K83 P71:P76 O78:O83 E134 R59 F120 J120 N120 R120 R54 Q134">
      <formula1>$J$153:$J$161</formula1>
    </dataValidation>
    <dataValidation type="list" allowBlank="1" showInputMessage="1" showErrorMessage="1" prompt="Select capacity level" sqref="G54 O54 K54 S54">
      <formula1>$F$162:$F$165</formula1>
    </dataValidation>
    <dataValidation type="list" allowBlank="1" showInputMessage="1" showErrorMessage="1" prompt="Select scale" sqref="F134 J134 N134 R134 F30 F32 F34 F36 F38 J30 J32 J34 J36 J38 N38 N36 N34 N32 N30 R30 R32 R34 R36 R38 E59 I59 M59 Q59">
      <formula1>$D$158:$D$160</formula1>
    </dataValidation>
    <dataValidation type="list" allowBlank="1" showInputMessage="1" showErrorMessage="1" prompt="Select scale" sqref="G59 O59 K59 S59">
      <formula1>$F$162:$F$165</formula1>
    </dataValidation>
    <dataValidation type="list" allowBlank="1" showInputMessage="1" showErrorMessage="1" prompt="Select level of awarness" sqref="F65:G65 J65:K65 N65:O65 R65:S65">
      <formula1>$G$162:$G$166</formula1>
    </dataValidation>
    <dataValidation type="list" allowBlank="1" showInputMessage="1" showErrorMessage="1" prompt="Select project/programme sector" sqref="D69 H69 L69 P69 E30 E32 E34 E36 E38 I38 I36 I34 I32 I30 M30 M32 M34 M36 M38 Q38 Q36 Q34 Q32 Q30">
      <formula1>$J$153:$J$161</formula1>
    </dataValidation>
    <dataValidation type="list" allowBlank="1" showInputMessage="1" showErrorMessage="1" prompt="Select geographical scale" sqref="E69 I69 M69 Q69">
      <formula1>$D$158:$D$160</formula1>
    </dataValidation>
    <dataValidation type="list" allowBlank="1" showInputMessage="1" showErrorMessage="1" prompt="Select response level" sqref="F69 J69 N69 R69">
      <formula1>$H$162:$H$166</formula1>
    </dataValidation>
    <dataValidation type="list" allowBlank="1" showInputMessage="1" showErrorMessage="1" prompt="Select changes in asset" sqref="F71:G76 J71:K76 N71:O76 R71:S76">
      <formula1>$I$162:$I$166</formula1>
    </dataValidation>
    <dataValidation type="list" allowBlank="1" showInputMessage="1" showErrorMessage="1" prompt="Select level of improvements" sqref="I94 M94 Q94">
      <formula1>effectiveness</formula1>
    </dataValidation>
    <dataValidation type="list" allowBlank="1" showInputMessage="1" showErrorMessage="1" prompt="Select programme/sector" sqref="F94 J94 N94 R94">
      <formula1>$J$153:$J$161</formula1>
    </dataValidation>
    <dataValidation type="list" allowBlank="1" showInputMessage="1" showErrorMessage="1" prompt="Select the effectiveness of protection/rehabilitation" sqref="S105 S99 S102 S96">
      <formula1>effectiveness</formula1>
    </dataValidation>
    <dataValidation type="list" allowBlank="1" showInputMessage="1" showErrorMessage="1" prompt="Select income source" sqref="Q122 Q126 Q128 Q124">
      <formula1>incomesource</formula1>
    </dataValidation>
    <dataValidation type="list" allowBlank="1" showInputMessage="1" showErrorMessage="1" prompt="Select type of policy" sqref="S134 K134 O134">
      <formula1>policy</formula1>
    </dataValidation>
    <dataValidation type="decimal" allowBlank="1" showInputMessage="1" showErrorMessage="1" prompt="Enter a percentage between 0 and 100" errorTitle="Invalid data" error="Please enter a number between 0 and 100" sqref="E22:E23 E65 P63:Q63 M22:M23 M28 I28 Q22:Q23 E28 E55 E110 I55 M55 M57 I57 Q28 E57 Q57 I65 M65 Q65 Q110 M118 I118 M110 I110 E118 Q55 D63:E63 E112 E114 E116 I112 I114 I116 M112 M114 M116 Q112 Q114 Q116 Q118 H63:I63 L63:M63 I22:I23">
      <formula1>0</formula1>
      <formula2>100</formula2>
    </dataValidation>
    <dataValidation type="decimal" allowBlank="1" showInputMessage="1" showErrorMessage="1" prompt="Enter a percentage (between 0 and 100)" errorTitle="Invalid data" error="Enter a percentage between 0 and 100" sqref="F22:G23 N22:O23 R22:S23 J22:K23">
      <formula1>0</formula1>
      <formula2>100</formula2>
    </dataValidation>
    <dataValidation type="decimal" allowBlank="1" showInputMessage="1" showErrorMessage="1" prompt="Enter a number here" errorTitle="Invalid data" error="Please enter a number between 0 and 9999999" sqref="E21:G21 E27 Q27 Q21:S21 M27 I27 M21:O21 I21:K21">
      <formula1>0</formula1>
      <formula2>99999999999</formula2>
    </dataValidation>
    <dataValidation type="list" allowBlank="1" showInputMessage="1" showErrorMessage="1" prompt="Select a sector" sqref="F63:G63 J63:K63 N63:O63 R63:S63">
      <formula1>$J$153:$J$161</formula1>
    </dataValidation>
    <dataValidation type="list" allowBlank="1" showInputMessage="1" showErrorMessage="1" prompt="Select effectiveness" sqref="G136 K136 O136 S136">
      <formula1>$K$162:$K$166</formula1>
    </dataValidation>
    <dataValidation type="list" allowBlank="1" showInputMessage="1" showErrorMessage="1" prompt="Select status" sqref="O38 K38 G36 G30 G32 G34 G38 K30 K32 K34 K36 O30 O32 O34 O36 S30 S32 S34 S36 S38">
      <formula1>$E$170:$E$172</formula1>
    </dataValidation>
    <dataValidation type="list" allowBlank="1" showInputMessage="1" showErrorMessage="1" prompt="Select category of early warning systems&#10;&#10;" error="Select from the drop-down list" sqref="E40:E41 M40:M41 M43:M44 M49:M50 I40:I41 I43:I44 I49:I50 E43:E44 M46:M47 I46:I47 E49:E50 E46:E47 Q40:Q41 Q43:Q44 Q49:Q50 Q46:Q47">
      <formula1>$D$170:$D$173</formula1>
    </dataValidation>
    <dataValidation type="list" allowBlank="1" showInputMessage="1" showErrorMessage="1" prompt="Select targeted asset" sqref="E71:E76 Q71:Q76 M71:M76 I71:I76">
      <formula1>$J$172:$J$173</formula1>
    </dataValidation>
    <dataValidation type="list" allowBlank="1" showInputMessage="1" showErrorMessage="1" prompt="Enter the unit and type of the natural asset of ecosystem restored" sqref="F96:F97 J96:J97 N96:N97 F99:F100 F102:F103 F105:F106 N105:N106 N102:N103 N99:N100 J105:J106 J102:J103 J99:J100">
      <formula1>$C$167:$C$170</formula1>
    </dataValidation>
    <dataValidation type="list" allowBlank="1" showInputMessage="1" showErrorMessage="1" prompt="Select type of natural assets protected or rehabilitated" sqref="D96:D97 P96:P97 L96:L97 P105:P106 P102:P103 P99:P100 L105:L106 L102:L103 L99:L100 H105:H106 H102:H103 H99:H100 H96:H97 D105:D106 D102:D103 D99:D100">
      <formula1>$C$173:$C$180</formula1>
    </dataValidation>
    <dataValidation type="list" allowBlank="1" showInputMessage="1" showErrorMessage="1" prompt="Select % increase in income level" sqref="F118 N118 F112 J118 F114 F116 J112 J114 J116 N112 N114 N116 R112 R114 R116 R118">
      <formula1>$E$175:$E$183</formula1>
    </dataValidation>
    <dataValidation type="list" allowBlank="1" showInputMessage="1" showErrorMessage="1" prompt="Please select the alternate source" sqref="G118 O118 G112 K118 G114 G116 K112 K114 K116 O112 O114 O116 S112 S114 S116 S118">
      <formula1>$K$146:$K$160</formula1>
    </dataValidation>
    <dataValidation type="list" allowBlank="1" showInputMessage="1" showErrorMessage="1" prompt="Select income source" sqref="E122:F122 E128:F128 E126:F126 E124:F124 I122 M122 R122 I124 I126 I128 M124 M126 M128 R124 R126 R128">
      <formula1>$K$146:$K$160</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the geographical coverage of the Early Warning System" error="Select from the drop-down list" sqref="G40 G43 G46 G49 K40 K43 K46 K49 O40 O43 O46 O49 S40 S43 S46 S49">
      <formula1>$D$158:$D$160</formula1>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whole" allowBlank="1" showInputMessage="1" showErrorMessage="1" prompt="Please enter a number" error="Please enter a number here" sqref="H78:H83 L78:L83 P78:P83 D78:D83 H85:H91 L85:L91 P85:P91 D85:D91">
      <formula1>0</formula1>
      <formula2>9999999999999990</formula2>
    </dataValidation>
    <dataValidation type="whole" operator="greaterThan" allowBlank="1" showInputMessage="1" showErrorMessage="1" prompt="Enter total number of assets or ecosystem projected/rehabilitated" error="You need to enter a quantitative value greater than 0&#10;" sqref="E96:E97 E99:E100 E102:E103 E105:E106 I96:I97 M99:M100 I99:I100 I102:I103 I105:I106 M105:M106 M102:M103 M96:M97 Q96:Q97 Q99:Q100 Q102:Q103 Q105:Q106">
      <formula1>0</formula1>
    </dataValidation>
    <dataValidation type="whole" allowBlank="1" showInputMessage="1" showErrorMessage="1" prompt="Please enter the No. of targeted households" error="Please enter a number here" sqref="D110 L118 H110 D118 H118 L110 P110 D112 D114 D116 H112 H114 H116 L112 L114 L116 P112 P114 P116 P118">
      <formula1>0</formula1>
      <formula2>999999999999999</formula2>
    </dataValidation>
    <dataValidation type="whole" allowBlank="1" showInputMessage="1" showErrorMessage="1" prompt="Enter number of assets" sqref="D120 P120 L120 H120">
      <formula1>0</formula1>
      <formula2>9999999999999</formula2>
    </dataValidation>
    <dataValidation type="whole" allowBlank="1" showInputMessage="1" showErrorMessage="1" prompt="Enter number of households" sqref="L128 D128 H128 D122 D124 D126 H122 H124 H126 L122 L124 L126 P122 P124 P126 P128">
      <formula1>0</formula1>
      <formula2>999999999999</formula2>
    </dataValidation>
    <dataValidation type="decimal" allowBlank="1" showInputMessage="1" showErrorMessage="1" prompt="Enter income level of households" error="Please enter a number" sqref="O128 G128 K128 G122 G124 G126 K122 K124 K126 O122 O124 O126">
      <formula1>0</formula1>
      <formula2>9999999999999</formula2>
    </dataValidation>
    <dataValidation type="whole" allowBlank="1" showInputMessage="1" showErrorMessage="1" prompt="Enter No. of policy introduced or adjusted" error="Please enter a number" sqref="D134 H134 L134 P134">
      <formula1>0</formula1>
      <formula2>999999999999</formula2>
    </dataValidation>
    <dataValidation type="whole" allowBlank="1" showInputMessage="1" showErrorMessage="1" prompt="Enter No. of development strategies" error="Please enter a number here" sqref="D136 H136 L136 P136">
      <formula1>0</formula1>
      <formula2>999999999</formula2>
    </dataValidation>
    <dataValidation type="list" allowBlank="1" showInputMessage="1" showErrorMessage="1" prompt="Select type of assets" sqref="E120 I120 M120 Q120">
      <formula1>$L$147:$L$153</formula1>
    </dataValidation>
    <dataValidation type="list" allowBlank="1" showInputMessage="1" showErrorMessage="1" prompt="Select type of policy" sqref="G134">
      <formula1>$H$171:$H$192</formula1>
    </dataValidation>
  </dataValidations>
  <printOptions/>
  <pageMargins left="0.75" right="0.75" top="1" bottom="1" header="0.3" footer="0.3"/>
  <pageSetup cellComments="asDisplayed" fitToHeight="0" fitToWidth="1" horizontalDpi="600" verticalDpi="600" orientation="landscape" paperSize="8" scale="36"/>
  <drawing r:id="rId3"/>
  <legacyDrawing r:id="rId2"/>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B1">
      <selection activeCell="F2" sqref="F2"/>
    </sheetView>
  </sheetViews>
  <sheetFormatPr defaultColWidth="9.140625" defaultRowHeight="15"/>
  <cols>
    <col min="1" max="1" width="2.421875" style="0" customWidth="1"/>
    <col min="2" max="2" width="109.28125" style="0" customWidth="1"/>
    <col min="3" max="3" width="2.421875" style="0" customWidth="1"/>
  </cols>
  <sheetData>
    <row r="1" ht="16.5" thickBot="1">
      <c r="B1" s="38" t="s">
        <v>234</v>
      </c>
    </row>
    <row r="2" ht="306.75" thickBot="1">
      <c r="B2" s="39" t="s">
        <v>235</v>
      </c>
    </row>
    <row r="3" ht="16.5" thickBot="1">
      <c r="B3" s="38" t="s">
        <v>236</v>
      </c>
    </row>
    <row r="4" ht="243" thickBot="1">
      <c r="B4" s="40" t="s">
        <v>237</v>
      </c>
    </row>
  </sheetData>
  <sheetProtection/>
  <printOptions/>
  <pageMargins left="0.75" right="0.75" top="1" bottom="1" header="0.3" footer="0.3"/>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2016-02-26T00:24:45Z</cp:lastPrinted>
  <dcterms:created xsi:type="dcterms:W3CDTF">2010-11-30T14:15:01Z</dcterms:created>
  <dcterms:modified xsi:type="dcterms:W3CDTF">2018-06-14T20:59:15Z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83</vt:lpwstr>
  </property>
  <property fmtid="{D5CDD505-2E9C-101B-9397-08002B2CF9AE}" pid="5" name="ProjectId">
    <vt:lpwstr>51</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http://wbdocsservices.worldbank.org/services?I4_SERVICE=VC&amp;I4_KEY=TF069012&amp;I4_DOCID=090224b085bff62e</vt:lpwstr>
  </property>
  <property fmtid="{D5CDD505-2E9C-101B-9397-08002B2CF9AE}" pid="9" name="UpdatedtoDB">
    <vt:lpwstr>Yes</vt:lpwstr>
  </property>
  <property fmtid="{D5CDD505-2E9C-101B-9397-08002B2CF9AE}" pid="10" name="WorkflowChangePath">
    <vt:lpwstr>6928cf46-c326-4255-ab09-b0d79a1ac86c,4;6928cf46-c326-4255-ab09-b0d79a1ac86c,6;6928cf46-c326-4255-ab09-b0d79a1ac86c,8;</vt:lpwstr>
  </property>
  <property fmtid="{D5CDD505-2E9C-101B-9397-08002B2CF9AE}" pid="11" name="WBDocsApproverName">
    <vt:lpwstr/>
  </property>
  <property fmtid="{D5CDD505-2E9C-101B-9397-08002B2CF9AE}" pid="12" name="DocAuthor_WBDocs">
    <vt:lpwstr>Adaptation Fund Board Secretariat</vt:lpwstr>
  </property>
  <property fmtid="{D5CDD505-2E9C-101B-9397-08002B2CF9AE}" pid="13" name="ProjectStatus">
    <vt:lpwstr>Project Approved</vt:lpwstr>
  </property>
  <property fmtid="{D5CDD505-2E9C-101B-9397-08002B2CF9AE}" pid="14" name="Fund_WBDocs">
    <vt:lpwstr>AF</vt:lpwstr>
  </property>
  <property fmtid="{D5CDD505-2E9C-101B-9397-08002B2CF9AE}" pid="15" name="PublicDoc">
    <vt:lpwstr>Yes</vt:lpwstr>
  </property>
  <property fmtid="{D5CDD505-2E9C-101B-9397-08002B2CF9AE}" pid="16" name="SentToWBDocsPublic">
    <vt:lpwstr>Yes</vt:lpwstr>
  </property>
  <property fmtid="{D5CDD505-2E9C-101B-9397-08002B2CF9AE}" pid="17" name="WBDocsDocURLPublicOnly">
    <vt:lpwstr>http://pubdocs.worldbank.org/en/318001532123074327/51-For-Website-4667-AF-Samoa-PPR-29Aug2016.xls</vt:lpwstr>
  </property>
  <property fmtid="{D5CDD505-2E9C-101B-9397-08002B2CF9AE}" pid="18" name="ApproverUPI_WBDocs">
    <vt:lpwstr>000384891</vt:lpwstr>
  </property>
  <property fmtid="{D5CDD505-2E9C-101B-9397-08002B2CF9AE}" pid="19" name="DocumentType_WBDocs">
    <vt:lpwstr>Project Status Report</vt:lpwstr>
  </property>
</Properties>
</file>